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3"/>
  </bookViews>
  <sheets>
    <sheet name="表1申报表" sheetId="1" r:id="rId1"/>
    <sheet name="审核表" sheetId="4" r:id="rId2"/>
    <sheet name="表2监控表" sheetId="2" r:id="rId3"/>
    <sheet name="自评表" sheetId="5" r:id="rId4"/>
  </sheets>
  <externalReferences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<sst xmlns="http://schemas.openxmlformats.org/spreadsheetml/2006/main" count="164" uniqueCount="110">
  <si>
    <t>绩效目标申报表</t>
  </si>
  <si>
    <t>2022年度</t>
  </si>
  <si>
    <t>项目名称</t>
  </si>
  <si>
    <t>赵家桥村6组美丽屋场二期项目</t>
  </si>
  <si>
    <t>项目负责人及电话</t>
  </si>
  <si>
    <t>朱光辉
13974259809</t>
  </si>
  <si>
    <t>主管部门</t>
  </si>
  <si>
    <t>常德经开区农业农村中心</t>
  </si>
  <si>
    <t>实施单位</t>
  </si>
  <si>
    <t>石门桥镇人民政府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</si>
  <si>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</si>
  <si>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</si>
  <si>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</si>
  <si>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</si>
  <si>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</si>
  <si>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</si>
  <si>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为20户房屋外墙改造，庭院修整，绿化装饰，500米道路白改黑，增建会车平台和道路标识标牌。充分调动其他村组农户发展人居环境的积极性，助推当地生态振兴，加快当地群众早日致富的步伐。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</si>
  <si>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</si>
  <si>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</si>
  <si>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</si>
  <si>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</si>
  <si>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</si>
  <si>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</si>
  <si>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</si>
  <si>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为20户房屋外墙改造</t>
  </si>
  <si>
    <t>500米道路白改黑</t>
  </si>
  <si>
    <t>质量指标</t>
  </si>
  <si>
    <t>项目（工程）验收合格率（100%）</t>
  </si>
  <si>
    <t>时效指标</t>
  </si>
  <si>
    <t>项目（工程）完成及时率（100%）</t>
  </si>
  <si>
    <t>成本指标</t>
  </si>
  <si>
    <t>建设成本</t>
  </si>
  <si>
    <r>
      <rPr>
        <sz val="10"/>
        <rFont val="Arial"/>
        <charset val="134"/>
      </rPr>
      <t>≤</t>
    </r>
    <r>
      <rPr>
        <sz val="10"/>
        <rFont val="宋体"/>
        <charset val="134"/>
      </rPr>
      <t>20</t>
    </r>
  </si>
  <si>
    <t>成本使用合理合规率</t>
  </si>
  <si>
    <t>效益指标</t>
  </si>
  <si>
    <t>社会效益指标</t>
  </si>
  <si>
    <t>改善居民生活条件，提升人居环境水平，提高居民满意度。</t>
  </si>
  <si>
    <t>改善</t>
  </si>
  <si>
    <t>受益建档立卡贫困人口数（≥**人）</t>
  </si>
  <si>
    <t>≥136</t>
  </si>
  <si>
    <t>可持续影响指标</t>
  </si>
  <si>
    <t>改善农村基础设施建设，提高农民生活品质</t>
  </si>
  <si>
    <t>提高</t>
  </si>
  <si>
    <t>满意度指标</t>
  </si>
  <si>
    <t>服务对象满意度指标</t>
  </si>
  <si>
    <t>受益村民满意度（≥90%）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</si>
  <si>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</si>
  <si>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</si>
  <si>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</si>
  <si>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</si>
  <si>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</si>
  <si>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</si>
  <si>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</si>
  <si>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</si>
  <si>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</si>
  <si>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</si>
  <si>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</si>
  <si>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</si>
  <si>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</si>
  <si>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</si>
  <si>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</si>
  <si>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</si>
  <si>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</si>
  <si>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</si>
  <si>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</si>
  <si>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</si>
  <si>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</si>
  <si>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</si>
  <si>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</si>
  <si>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</si>
  <si>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</si>
  <si>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</si>
  <si>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</si>
  <si>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</si>
  <si>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</si>
  <si>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</si>
  <si>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</si>
  <si>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</si>
  <si>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</si>
  <si>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</si>
  <si>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</si>
  <si>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</si>
  <si>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2022年 5月 20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</si>
  <si>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</si>
  <si>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</si>
  <si>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</si>
  <si>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</si>
  <si>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</si>
  <si>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</si>
  <si>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</si>
  <si>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1-10月完成情况</t>
  </si>
  <si>
    <t>偏差原因分析</t>
  </si>
  <si>
    <t>备注</t>
  </si>
  <si>
    <t>无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</si>
  <si>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</si>
  <si>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</si>
  <si>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</si>
  <si>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</si>
  <si>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</si>
  <si>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</si>
  <si>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</si>
  <si>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</si>
  <si>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</si>
  <si>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全年指标值</t>
  </si>
  <si>
    <t>全年实际值</t>
  </si>
  <si>
    <t>未完成原因及拟采取的改进措施</t>
  </si>
  <si>
    <t>产出指标（40分）</t>
  </si>
  <si>
    <t>效益指标（50分）</t>
  </si>
  <si>
    <t>满意度指标（20分）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</si>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</sst>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/>
    </xf>
    <xf numFmtId="0" fontId="2" fillId="0" borderId="3" xfId="49" applyFont="1" applyBorder="1" applyAlignment="1">
      <alignment horizontal="left" vertical="center" wrapText="1"/>
    </xf>
    <xf numFmtId="0" fontId="2" fillId="0" borderId="4" xfId="49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wrapText="1"/>
    </xf>
    <xf numFmtId="176" fontId="3" fillId="0" borderId="1" xfId="49" applyNumberFormat="1" applyFont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2852;&#24819;\Desktop\&#32463;&#24320;&#21306;&#20065;&#26449;&#25391;&#20852;&#33258;&#35780;&#39033;&#30446;\2022&#36164;&#26009;\2022&#25253;&#21578;&#21450;&#38468;&#34920;\7-&#36213;&#23478;&#26725;&#26449;6&#32452;&#31034;&#33539;&#36335;&#24314;&#35774;&#39033;&#304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2020\&#32489;&#25928;&#35780;&#20215;\&#32463;&#24320;&#21306;&#25206;&#36139;&#21150;\2021&#24180;&#24120;&#24503;&#24066;&#32463;&#24320;&#21306;&#25206;&#36139;&#25915;&#22362;&#19987;&#39033;&#30003;&#25253;&#34920;\&#31532;&#20108;&#25209;\2-&#20803;&#26222;&#24245;&#26449;&#37329;&#28006;&#26106;&#40857;&#34430;&#20859;&#27542;&#22522;&#223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2020\&#32489;&#25928;&#35780;&#20215;\&#32463;&#24320;&#21306;&#25206;&#36139;&#21150;\2021&#24180;&#24120;&#24503;&#24066;&#32463;&#24320;&#21306;&#25206;&#36139;&#25915;&#22362;&#19987;&#39033;&#30003;&#25253;&#34920;\&#31532;&#19968;&#25209;\2-&#38632;&#38706;&#35745;&#210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申报表"/>
      <sheetName val="审核表"/>
      <sheetName val="表2监控表"/>
      <sheetName val="自评表"/>
    </sheetNames>
    <sheetDataSet>
      <sheetData sheetId="0">
        <row r="3">
          <cell r="C3" t="str">
            <v>赵家桥村6组美丽屋场示范项目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申报表"/>
      <sheetName val="审核表"/>
      <sheetName val="表2监控表"/>
      <sheetName val="自评表"/>
    </sheetNames>
    <sheetDataSet>
      <sheetData sheetId="0">
        <row r="3">
          <cell r="E3" t="str">
            <v>朱光辉
13974259809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1申报表"/>
      <sheetName val="审核表"/>
      <sheetName val="表2监控表"/>
      <sheetName val="表3自评表"/>
    </sheetNames>
    <sheetDataSet>
      <sheetData sheetId="0">
        <row r="4">
          <cell r="F4" t="str">
            <v>石门桥镇人民政府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10" workbookViewId="0">
      <selection activeCell="D15" sqref="D15"/>
    </sheetView>
  </sheetViews>
  <sheetFormatPr defaultColWidth="14" defaultRowHeight="12" outlineLevelCol="4"/>
  <cols>
    <col min="1" max="1" width="5" style="33" customWidth="1"/>
    <col min="2" max="2" width="11" style="33" customWidth="1"/>
    <col min="3" max="3" width="19.8916666666667" style="33" customWidth="1"/>
    <col min="4" max="4" width="35.775" style="33" customWidth="1"/>
    <col min="5" max="5" width="16.775" style="33" customWidth="1"/>
    <col min="6" max="16383" width="14" style="33" customWidth="1"/>
    <col min="16384" max="16384" width="14" style="33"/>
  </cols>
  <sheetData>
    <row r="1" ht="45" customHeight="1" spans="1:5">
      <c r="A1" s="41" t="s">
        <v>0</v>
      </c>
      <c r="B1" s="42"/>
      <c r="C1" s="42"/>
      <c r="D1" s="42"/>
      <c r="E1" s="42"/>
    </row>
    <row r="2" ht="27" customHeight="1" spans="1:5">
      <c r="A2" s="43" t="s">
        <v>1</v>
      </c>
      <c r="B2" s="43"/>
      <c r="C2" s="43"/>
      <c r="D2" s="43"/>
      <c r="E2" s="43"/>
    </row>
    <row r="3" ht="47" customHeight="1" spans="1:5">
      <c r="A3" s="43" t="s">
        <v>2</v>
      </c>
      <c r="B3" s="44"/>
      <c r="C3" s="16" t="s">
        <v>3</v>
      </c>
      <c r="D3" s="43" t="s">
        <v>4</v>
      </c>
      <c r="E3" s="16" t="s">
        <v>5</v>
      </c>
    </row>
    <row r="4" ht="41" customHeight="1" spans="1:5">
      <c r="A4" s="43" t="s">
        <v>6</v>
      </c>
      <c r="B4" s="44"/>
      <c r="C4" s="45" t="s">
        <v>7</v>
      </c>
      <c r="D4" s="43" t="s">
        <v>8</v>
      </c>
      <c r="E4" s="16" t="s">
        <v>9</v>
      </c>
    </row>
    <row r="5" ht="30" customHeight="1" spans="1:5">
      <c r="A5" s="43" t="s">
        <v>10</v>
      </c>
      <c r="B5" s="44"/>
      <c r="C5" s="46" t="s">
        <v>11</v>
      </c>
      <c r="D5" s="16">
        <v>20</v>
      </c>
      <c r="E5" s="44"/>
    </row>
    <row r="6" ht="30" customHeight="1" spans="1:5">
      <c r="A6" s="44"/>
      <c r="B6" s="44"/>
      <c r="C6" s="47" t="s">
        <v>12</v>
      </c>
      <c r="D6" s="16">
        <v>20</v>
      </c>
      <c r="E6" s="44"/>
    </row>
    <row r="7" ht="30" customHeight="1" spans="1:5">
      <c r="A7" s="44"/>
      <c r="B7" s="44"/>
      <c r="C7" s="47" t="s">
        <v>13</v>
      </c>
      <c r="D7" s="16">
        <v>0</v>
      </c>
      <c r="E7" s="44"/>
    </row>
    <row r="8" ht="25.05" customHeight="1" spans="1:5">
      <c r="A8" s="43" t="s">
        <v>14</v>
      </c>
      <c r="B8" s="43" t="s">
        <v>15</v>
      </c>
      <c r="C8" s="43"/>
      <c r="D8" s="43"/>
      <c r="E8" s="43"/>
    </row>
    <row r="9" ht="55.95" customHeight="1" spans="1:5">
      <c r="A9" s="44"/>
      <c r="B9" s="48" t="s">
        <v>16</v>
      </c>
      <c r="C9" s="48"/>
      <c r="D9" s="48"/>
      <c r="E9" s="48"/>
    </row>
    <row r="10" ht="30" customHeight="1" spans="1:5">
      <c r="A10" s="43" t="s">
        <v>17</v>
      </c>
      <c r="B10" s="43" t="s">
        <v>18</v>
      </c>
      <c r="C10" s="43" t="s">
        <v>19</v>
      </c>
      <c r="D10" s="43" t="s">
        <v>20</v>
      </c>
      <c r="E10" s="43" t="s">
        <v>21</v>
      </c>
    </row>
    <row r="11" ht="30" customHeight="1" spans="1:5">
      <c r="A11" s="43"/>
      <c r="B11" s="16" t="s">
        <v>22</v>
      </c>
      <c r="C11" s="16" t="s">
        <v>23</v>
      </c>
      <c r="D11" s="49" t="s">
        <v>24</v>
      </c>
      <c r="E11" s="16">
        <v>20</v>
      </c>
    </row>
    <row r="12" ht="30" customHeight="1" spans="1:5">
      <c r="A12" s="43"/>
      <c r="B12" s="16"/>
      <c r="C12" s="16"/>
      <c r="D12" s="49" t="s">
        <v>25</v>
      </c>
      <c r="E12" s="16">
        <v>500</v>
      </c>
    </row>
    <row r="13" ht="30" customHeight="1" spans="1:5">
      <c r="A13" s="43"/>
      <c r="B13" s="16"/>
      <c r="C13" s="16" t="s">
        <v>26</v>
      </c>
      <c r="D13" s="49" t="s">
        <v>27</v>
      </c>
      <c r="E13" s="32">
        <v>1</v>
      </c>
    </row>
    <row r="14" ht="30" customHeight="1" spans="1:5">
      <c r="A14" s="43"/>
      <c r="B14" s="16"/>
      <c r="C14" s="16" t="s">
        <v>28</v>
      </c>
      <c r="D14" s="49" t="s">
        <v>29</v>
      </c>
      <c r="E14" s="32">
        <v>1</v>
      </c>
    </row>
    <row r="15" ht="30" customHeight="1" spans="1:5">
      <c r="A15" s="43"/>
      <c r="B15" s="16"/>
      <c r="C15" s="16" t="s">
        <v>30</v>
      </c>
      <c r="D15" s="21" t="s">
        <v>31</v>
      </c>
      <c r="E15" s="50" t="s">
        <v>32</v>
      </c>
    </row>
    <row r="16" ht="30" customHeight="1" spans="1:5">
      <c r="A16" s="43"/>
      <c r="B16" s="16"/>
      <c r="C16" s="16"/>
      <c r="D16" s="16" t="s">
        <v>33</v>
      </c>
      <c r="E16" s="32">
        <v>1</v>
      </c>
    </row>
    <row r="17" ht="30" customHeight="1" spans="1:5">
      <c r="A17" s="43"/>
      <c r="B17" s="21" t="s">
        <v>34</v>
      </c>
      <c r="C17" s="21" t="s">
        <v>35</v>
      </c>
      <c r="D17" s="49" t="s">
        <v>36</v>
      </c>
      <c r="E17" s="16" t="s">
        <v>37</v>
      </c>
    </row>
    <row r="18" ht="30" customHeight="1" spans="1:5">
      <c r="A18" s="43"/>
      <c r="B18" s="21"/>
      <c r="C18" s="21"/>
      <c r="D18" s="49" t="s">
        <v>38</v>
      </c>
      <c r="E18" s="16" t="s">
        <v>39</v>
      </c>
    </row>
    <row r="19" ht="28.95" customHeight="1" spans="1:5">
      <c r="A19" s="43"/>
      <c r="B19" s="21"/>
      <c r="C19" s="21" t="s">
        <v>40</v>
      </c>
      <c r="D19" s="21" t="s">
        <v>41</v>
      </c>
      <c r="E19" s="16" t="s">
        <v>42</v>
      </c>
    </row>
    <row r="20" ht="24" customHeight="1" spans="1:5">
      <c r="A20" s="43"/>
      <c r="B20" s="16" t="s">
        <v>43</v>
      </c>
      <c r="C20" s="16" t="s">
        <v>44</v>
      </c>
      <c r="D20" s="16" t="s">
        <v>45</v>
      </c>
      <c r="E20" s="16" t="s">
        <v>46</v>
      </c>
    </row>
  </sheetData>
  <mergeCells count="17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0"/>
    <mergeCell ref="B11:B16"/>
    <mergeCell ref="B17:B19"/>
    <mergeCell ref="C11:C12"/>
    <mergeCell ref="C15:C16"/>
    <mergeCell ref="C17:C18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7" workbookViewId="0">
      <selection activeCell="H24" sqref="H24"/>
    </sheetView>
  </sheetViews>
  <sheetFormatPr defaultColWidth="9" defaultRowHeight="12" outlineLevelCol="3"/>
  <cols>
    <col min="1" max="1" width="26" style="33" customWidth="1"/>
    <col min="2" max="2" width="15" style="33" customWidth="1"/>
    <col min="3" max="3" width="37.8916666666667" style="33" customWidth="1"/>
    <col min="4" max="4" width="8.89166666666667" style="33" customWidth="1"/>
    <col min="5" max="16384" width="9" style="33"/>
  </cols>
  <sheetData>
    <row r="1" ht="45" customHeight="1" spans="1:4">
      <c r="A1" s="34" t="s">
        <v>47</v>
      </c>
      <c r="B1" s="34"/>
      <c r="C1" s="34"/>
      <c r="D1" s="34"/>
    </row>
    <row r="2" ht="60" customHeight="1" spans="1:4">
      <c r="A2" s="35" t="s">
        <v>2</v>
      </c>
      <c r="B2" s="35" t="str">
        <f>表1申报表!C3</f>
        <v>赵家桥村6组美丽屋场二期项目</v>
      </c>
      <c r="C2" s="35" t="s">
        <v>48</v>
      </c>
      <c r="D2" s="36">
        <f>表1申报表!D5</f>
        <v>20</v>
      </c>
    </row>
    <row r="3" ht="15" customHeight="1" spans="1:4">
      <c r="A3" s="35" t="s">
        <v>49</v>
      </c>
      <c r="B3" s="35" t="s">
        <v>50</v>
      </c>
      <c r="C3" s="35"/>
      <c r="D3" s="35" t="s">
        <v>51</v>
      </c>
    </row>
    <row r="4" ht="15" customHeight="1" spans="1:4">
      <c r="A4" s="37" t="s">
        <v>52</v>
      </c>
      <c r="B4" s="37"/>
      <c r="C4" s="37"/>
      <c r="D4" s="37"/>
    </row>
    <row r="5" ht="25.05" customHeight="1" spans="1:4">
      <c r="A5" s="35" t="s">
        <v>53</v>
      </c>
      <c r="B5" s="38">
        <v>20</v>
      </c>
      <c r="C5" s="37" t="s">
        <v>54</v>
      </c>
      <c r="D5" s="36">
        <v>20</v>
      </c>
    </row>
    <row r="6" ht="25.05" customHeight="1" spans="1:4">
      <c r="A6" s="35"/>
      <c r="B6" s="39"/>
      <c r="C6" s="37"/>
      <c r="D6" s="36"/>
    </row>
    <row r="7" ht="15" customHeight="1" spans="1:4">
      <c r="A7" s="37" t="s">
        <v>55</v>
      </c>
      <c r="B7" s="37"/>
      <c r="C7" s="37"/>
      <c r="D7" s="37"/>
    </row>
    <row r="8" ht="19.95" customHeight="1" spans="1:4">
      <c r="A8" s="35" t="s">
        <v>56</v>
      </c>
      <c r="B8" s="38">
        <v>10</v>
      </c>
      <c r="C8" s="40" t="s">
        <v>57</v>
      </c>
      <c r="D8" s="36">
        <v>9</v>
      </c>
    </row>
    <row r="9" ht="19.95" customHeight="1" spans="1:4">
      <c r="A9" s="35"/>
      <c r="B9" s="39"/>
      <c r="C9" s="40"/>
      <c r="D9" s="36"/>
    </row>
    <row r="10" ht="25.05" customHeight="1" spans="1:4">
      <c r="A10" s="35" t="s">
        <v>58</v>
      </c>
      <c r="B10" s="38">
        <v>10</v>
      </c>
      <c r="C10" s="40" t="s">
        <v>59</v>
      </c>
      <c r="D10" s="36">
        <v>10</v>
      </c>
    </row>
    <row r="11" ht="25.05" customHeight="1" spans="1:4">
      <c r="A11" s="35"/>
      <c r="B11" s="39"/>
      <c r="C11" s="40"/>
      <c r="D11" s="36"/>
    </row>
    <row r="12" ht="15" customHeight="1" spans="1:4">
      <c r="A12" s="37" t="s">
        <v>60</v>
      </c>
      <c r="B12" s="37"/>
      <c r="C12" s="37"/>
      <c r="D12" s="37"/>
    </row>
    <row r="13" ht="19.95" customHeight="1" spans="1:4">
      <c r="A13" s="35" t="s">
        <v>61</v>
      </c>
      <c r="B13" s="38">
        <v>10</v>
      </c>
      <c r="C13" s="40" t="s">
        <v>62</v>
      </c>
      <c r="D13" s="36">
        <v>10</v>
      </c>
    </row>
    <row r="14" ht="19.95" customHeight="1" spans="1:4">
      <c r="A14" s="35"/>
      <c r="B14" s="39"/>
      <c r="C14" s="40"/>
      <c r="D14" s="36"/>
    </row>
    <row r="15" ht="30" customHeight="1" spans="1:4">
      <c r="A15" s="35" t="s">
        <v>63</v>
      </c>
      <c r="B15" s="38">
        <v>10</v>
      </c>
      <c r="C15" s="40" t="s">
        <v>64</v>
      </c>
      <c r="D15" s="36">
        <v>10</v>
      </c>
    </row>
    <row r="16" ht="30" customHeight="1" spans="1:4">
      <c r="A16" s="35"/>
      <c r="B16" s="39"/>
      <c r="C16" s="40"/>
      <c r="D16" s="36"/>
    </row>
    <row r="17" ht="15" customHeight="1" spans="1:4">
      <c r="A17" s="37" t="s">
        <v>65</v>
      </c>
      <c r="B17" s="37"/>
      <c r="C17" s="37"/>
      <c r="D17" s="37"/>
    </row>
    <row r="18" ht="40.05" customHeight="1" spans="1:4">
      <c r="A18" s="35" t="s">
        <v>66</v>
      </c>
      <c r="B18" s="35">
        <v>10</v>
      </c>
      <c r="C18" s="40" t="s">
        <v>67</v>
      </c>
      <c r="D18" s="36">
        <v>9</v>
      </c>
    </row>
    <row r="19" ht="60" customHeight="1" spans="1:4">
      <c r="A19" s="35" t="s">
        <v>68</v>
      </c>
      <c r="B19" s="35">
        <v>10</v>
      </c>
      <c r="C19" s="40" t="s">
        <v>69</v>
      </c>
      <c r="D19" s="36">
        <v>10</v>
      </c>
    </row>
    <row r="20" ht="15" customHeight="1" spans="1:4">
      <c r="A20" s="37" t="s">
        <v>70</v>
      </c>
      <c r="B20" s="37"/>
      <c r="C20" s="37"/>
      <c r="D20" s="37"/>
    </row>
    <row r="21" ht="40.05" customHeight="1" spans="1:4">
      <c r="A21" s="35" t="s">
        <v>71</v>
      </c>
      <c r="B21" s="35">
        <v>10</v>
      </c>
      <c r="C21" s="40" t="s">
        <v>72</v>
      </c>
      <c r="D21" s="36">
        <v>10</v>
      </c>
    </row>
    <row r="22" ht="60" customHeight="1" spans="1:4">
      <c r="A22" s="35" t="s">
        <v>73</v>
      </c>
      <c r="B22" s="35">
        <v>10</v>
      </c>
      <c r="C22" s="40" t="s">
        <v>74</v>
      </c>
      <c r="D22" s="36">
        <v>10</v>
      </c>
    </row>
    <row r="23" ht="15" customHeight="1" spans="1:4">
      <c r="A23" s="37" t="s">
        <v>75</v>
      </c>
      <c r="B23" s="37"/>
      <c r="C23" s="35" t="s">
        <v>76</v>
      </c>
      <c r="D23" s="35"/>
    </row>
    <row r="24" ht="15" customHeight="1" spans="1:4">
      <c r="A24" s="37" t="s">
        <v>77</v>
      </c>
      <c r="B24" s="37"/>
      <c r="C24" s="35" t="s">
        <v>78</v>
      </c>
      <c r="D24" s="36"/>
    </row>
    <row r="25" ht="15" customHeight="1" spans="1:4">
      <c r="A25" s="37" t="s">
        <v>79</v>
      </c>
      <c r="B25" s="37"/>
      <c r="C25" s="35" t="s">
        <v>80</v>
      </c>
      <c r="D25" s="35"/>
    </row>
    <row r="26" ht="15" customHeight="1" spans="1:4">
      <c r="A26" s="37" t="s">
        <v>81</v>
      </c>
      <c r="B26" s="37"/>
      <c r="C26" s="35" t="s">
        <v>82</v>
      </c>
      <c r="D26" s="35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7" sqref="D7"/>
    </sheetView>
  </sheetViews>
  <sheetFormatPr defaultColWidth="9" defaultRowHeight="12" outlineLevelCol="7"/>
  <cols>
    <col min="1" max="1" width="5.225" style="26" customWidth="1"/>
    <col min="2" max="2" width="7.775" style="26" customWidth="1"/>
    <col min="3" max="3" width="15.775" style="26" customWidth="1"/>
    <col min="4" max="4" width="26.4416666666667" style="26" customWidth="1"/>
    <col min="5" max="5" width="14.8916666666667" style="26" customWidth="1"/>
    <col min="6" max="6" width="11.1083333333333" style="26" customWidth="1"/>
    <col min="7" max="8" width="7.775" style="26" customWidth="1"/>
    <col min="9" max="16384" width="9" style="26"/>
  </cols>
  <sheetData>
    <row r="1" ht="37" customHeight="1" spans="1:8">
      <c r="A1" s="27" t="s">
        <v>83</v>
      </c>
      <c r="B1" s="27"/>
      <c r="C1" s="27"/>
      <c r="D1" s="27"/>
      <c r="E1" s="27"/>
      <c r="F1" s="27"/>
      <c r="G1" s="27"/>
      <c r="H1" s="27"/>
    </row>
    <row r="2" ht="29" customHeight="1" spans="1:8">
      <c r="A2" s="28" t="s">
        <v>84</v>
      </c>
      <c r="B2" s="28"/>
      <c r="C2" s="28"/>
      <c r="D2" s="28"/>
      <c r="E2" s="28"/>
      <c r="F2" s="28"/>
      <c r="G2" s="28"/>
      <c r="H2" s="28"/>
    </row>
    <row r="3" ht="33" customHeight="1" spans="1:8">
      <c r="A3" s="2" t="s">
        <v>2</v>
      </c>
      <c r="B3" s="29"/>
      <c r="C3" s="16" t="str">
        <f>表1申报表!C3</f>
        <v>赵家桥村6组美丽屋场二期项目</v>
      </c>
      <c r="D3" s="2" t="s">
        <v>4</v>
      </c>
      <c r="E3" s="2" t="str">
        <f>表1申报表!E3</f>
        <v>朱光辉
13974259809</v>
      </c>
      <c r="F3" s="2"/>
      <c r="G3" s="2"/>
      <c r="H3" s="2"/>
    </row>
    <row r="4" ht="30" customHeight="1" spans="1:8">
      <c r="A4" s="2" t="s">
        <v>6</v>
      </c>
      <c r="B4" s="29"/>
      <c r="C4" s="16" t="str">
        <f>表1申报表!C4</f>
        <v>常德经开区农业农村中心</v>
      </c>
      <c r="D4" s="2" t="s">
        <v>8</v>
      </c>
      <c r="E4" s="2" t="str">
        <f>表1申报表!E4</f>
        <v>石门桥镇人民政府</v>
      </c>
      <c r="F4" s="2"/>
      <c r="G4" s="2"/>
      <c r="H4" s="2"/>
    </row>
    <row r="5" ht="27" customHeight="1" spans="1:8">
      <c r="A5" s="2" t="s">
        <v>10</v>
      </c>
      <c r="B5" s="2"/>
      <c r="C5" s="2" t="s">
        <v>85</v>
      </c>
      <c r="D5" s="2" t="s">
        <v>86</v>
      </c>
      <c r="E5" s="2" t="s">
        <v>87</v>
      </c>
      <c r="F5" s="2"/>
      <c r="G5" s="4" t="s">
        <v>88</v>
      </c>
      <c r="H5" s="4"/>
    </row>
    <row r="6" ht="27" customHeight="1" spans="1:8">
      <c r="A6" s="2"/>
      <c r="B6" s="2"/>
      <c r="C6" s="2" t="s">
        <v>11</v>
      </c>
      <c r="D6" s="2">
        <f>表1申报表!D5</f>
        <v>20</v>
      </c>
      <c r="E6" s="30">
        <f>D6*G6</f>
        <v>20</v>
      </c>
      <c r="F6" s="30"/>
      <c r="G6" s="31">
        <v>1</v>
      </c>
      <c r="H6" s="31"/>
    </row>
    <row r="7" ht="25.95" customHeight="1" spans="1:8">
      <c r="A7" s="2"/>
      <c r="B7" s="2"/>
      <c r="C7" s="2" t="s">
        <v>12</v>
      </c>
      <c r="D7" s="2">
        <f>表1申报表!D6</f>
        <v>20</v>
      </c>
      <c r="E7" s="30">
        <f>D7*G7</f>
        <v>20</v>
      </c>
      <c r="F7" s="30"/>
      <c r="G7" s="31">
        <v>1</v>
      </c>
      <c r="H7" s="31"/>
    </row>
    <row r="8" ht="22.05" customHeight="1" spans="1:8">
      <c r="A8" s="2"/>
      <c r="B8" s="2"/>
      <c r="C8" s="2" t="s">
        <v>13</v>
      </c>
      <c r="D8" s="2">
        <f>表1申报表!D7</f>
        <v>0</v>
      </c>
      <c r="E8" s="29"/>
      <c r="F8" s="29"/>
      <c r="G8" s="4"/>
      <c r="H8" s="4"/>
    </row>
    <row r="9" ht="56" customHeight="1" spans="1:8">
      <c r="A9" s="22" t="s">
        <v>89</v>
      </c>
      <c r="B9" s="2" t="str">
        <f>表1申报表!B9</f>
        <v>为20户房屋外墙改造，庭院修整，绿化装饰，500米道路白改黑，增建会车平台和道路标识标牌。充分调动其他村组农户发展人居环境的积极性，助推当地生态振兴，加快当地群众早日致富的步伐。</v>
      </c>
      <c r="C9" s="2"/>
      <c r="D9" s="2"/>
      <c r="E9" s="2"/>
      <c r="F9" s="2"/>
      <c r="G9" s="2"/>
      <c r="H9" s="2"/>
    </row>
    <row r="10" ht="40.05" customHeight="1" spans="1:8">
      <c r="A10" s="16" t="s">
        <v>17</v>
      </c>
      <c r="B10" s="16" t="s">
        <v>18</v>
      </c>
      <c r="C10" s="16" t="s">
        <v>19</v>
      </c>
      <c r="D10" s="16" t="s">
        <v>20</v>
      </c>
      <c r="E10" s="16" t="s">
        <v>21</v>
      </c>
      <c r="F10" s="22" t="s">
        <v>90</v>
      </c>
      <c r="G10" s="4" t="s">
        <v>91</v>
      </c>
      <c r="H10" s="4" t="s">
        <v>92</v>
      </c>
    </row>
    <row r="11" ht="37.05" customHeight="1" spans="1:8">
      <c r="A11" s="16"/>
      <c r="B11" s="16" t="s">
        <v>22</v>
      </c>
      <c r="C11" s="16" t="s">
        <v>23</v>
      </c>
      <c r="D11" s="18" t="str">
        <f>表1申报表!D11</f>
        <v>为20户房屋外墙改造</v>
      </c>
      <c r="E11" s="16">
        <f>表1申报表!E11</f>
        <v>20</v>
      </c>
      <c r="F11" s="16">
        <f>E11</f>
        <v>20</v>
      </c>
      <c r="G11" s="4" t="s">
        <v>93</v>
      </c>
      <c r="H11" s="4"/>
    </row>
    <row r="12" ht="37.05" customHeight="1" spans="1:8">
      <c r="A12" s="16"/>
      <c r="B12" s="16"/>
      <c r="C12" s="16"/>
      <c r="D12" s="18" t="str">
        <f>表1申报表!D12</f>
        <v>500米道路白改黑</v>
      </c>
      <c r="E12" s="16">
        <f>表1申报表!E12</f>
        <v>500</v>
      </c>
      <c r="F12" s="16">
        <f>E12</f>
        <v>500</v>
      </c>
      <c r="G12" s="4" t="s">
        <v>93</v>
      </c>
      <c r="H12" s="4"/>
    </row>
    <row r="13" ht="36" customHeight="1" spans="1:8">
      <c r="A13" s="16"/>
      <c r="B13" s="16"/>
      <c r="C13" s="16" t="s">
        <v>26</v>
      </c>
      <c r="D13" s="18" t="str">
        <f>表1申报表!D13</f>
        <v>项目（工程）验收合格率（100%）</v>
      </c>
      <c r="E13" s="20">
        <f>表1申报表!E13</f>
        <v>1</v>
      </c>
      <c r="F13" s="20">
        <f>E13</f>
        <v>1</v>
      </c>
      <c r="G13" s="4" t="s">
        <v>93</v>
      </c>
      <c r="H13" s="4"/>
    </row>
    <row r="14" ht="36" customHeight="1" spans="1:8">
      <c r="A14" s="16"/>
      <c r="B14" s="16"/>
      <c r="C14" s="16" t="s">
        <v>28</v>
      </c>
      <c r="D14" s="18" t="str">
        <f>表1申报表!D14</f>
        <v>项目（工程）完成及时率（100%）</v>
      </c>
      <c r="E14" s="20">
        <f>表1申报表!E14</f>
        <v>1</v>
      </c>
      <c r="F14" s="20">
        <f>E14</f>
        <v>1</v>
      </c>
      <c r="G14" s="4" t="s">
        <v>93</v>
      </c>
      <c r="H14" s="4"/>
    </row>
    <row r="15" ht="36" customHeight="1" spans="1:8">
      <c r="A15" s="16"/>
      <c r="B15" s="16"/>
      <c r="C15" s="16" t="s">
        <v>30</v>
      </c>
      <c r="D15" s="18" t="str">
        <f>表1申报表!D15</f>
        <v>建设成本</v>
      </c>
      <c r="E15" s="16" t="str">
        <f>表1申报表!E15</f>
        <v>≤20</v>
      </c>
      <c r="F15" s="16">
        <v>20</v>
      </c>
      <c r="G15" s="4" t="s">
        <v>93</v>
      </c>
      <c r="H15" s="4"/>
    </row>
    <row r="16" ht="36" customHeight="1" spans="1:8">
      <c r="A16" s="16"/>
      <c r="B16" s="16"/>
      <c r="C16" s="16"/>
      <c r="D16" s="18" t="str">
        <f>表1申报表!D16</f>
        <v>成本使用合理合规率</v>
      </c>
      <c r="E16" s="20">
        <f>表1申报表!E16</f>
        <v>1</v>
      </c>
      <c r="F16" s="20">
        <f>E16</f>
        <v>1</v>
      </c>
      <c r="G16" s="4" t="s">
        <v>93</v>
      </c>
      <c r="H16" s="4"/>
    </row>
    <row r="17" ht="41" customHeight="1" spans="1:8">
      <c r="A17" s="16"/>
      <c r="B17" s="21" t="s">
        <v>34</v>
      </c>
      <c r="C17" s="21" t="s">
        <v>35</v>
      </c>
      <c r="D17" s="18" t="str">
        <f>表1申报表!D17</f>
        <v>改善居民生活条件，提升人居环境水平，提高居民满意度。</v>
      </c>
      <c r="E17" s="16" t="str">
        <f>表1申报表!E17</f>
        <v>改善</v>
      </c>
      <c r="F17" s="16" t="str">
        <f>E17</f>
        <v>改善</v>
      </c>
      <c r="G17" s="4" t="s">
        <v>93</v>
      </c>
      <c r="H17" s="4"/>
    </row>
    <row r="18" ht="35" customHeight="1" spans="1:8">
      <c r="A18" s="16"/>
      <c r="B18" s="21"/>
      <c r="C18" s="21"/>
      <c r="D18" s="18" t="str">
        <f>表1申报表!D18</f>
        <v>受益建档立卡贫困人口数（≥**人）</v>
      </c>
      <c r="E18" s="16" t="str">
        <f>表1申报表!E18</f>
        <v>≥136</v>
      </c>
      <c r="F18" s="16">
        <v>136</v>
      </c>
      <c r="G18" s="4" t="s">
        <v>93</v>
      </c>
      <c r="H18" s="4"/>
    </row>
    <row r="19" ht="39" customHeight="1" spans="1:8">
      <c r="A19" s="16"/>
      <c r="B19" s="21"/>
      <c r="C19" s="21" t="s">
        <v>40</v>
      </c>
      <c r="D19" s="18" t="str">
        <f>表1申报表!D19</f>
        <v>改善农村基础设施建设，提高农民生活品质</v>
      </c>
      <c r="E19" s="16" t="str">
        <f>表1申报表!E19</f>
        <v>提高</v>
      </c>
      <c r="F19" s="16" t="str">
        <f>E19</f>
        <v>提高</v>
      </c>
      <c r="G19" s="4" t="s">
        <v>93</v>
      </c>
      <c r="H19" s="4"/>
    </row>
    <row r="20" ht="30" customHeight="1" spans="1:8">
      <c r="A20" s="16"/>
      <c r="B20" s="16" t="s">
        <v>43</v>
      </c>
      <c r="C20" s="16" t="s">
        <v>44</v>
      </c>
      <c r="D20" s="18" t="str">
        <f>表1申报表!D20</f>
        <v>受益村民满意度（≥90%）</v>
      </c>
      <c r="E20" s="16" t="str">
        <f>表1申报表!E20</f>
        <v>≥90%</v>
      </c>
      <c r="F20" s="32">
        <v>0.96</v>
      </c>
      <c r="G20" s="4" t="s">
        <v>93</v>
      </c>
      <c r="H20" s="4"/>
    </row>
  </sheetData>
  <mergeCells count="22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20"/>
    <mergeCell ref="B11:B16"/>
    <mergeCell ref="B17:B19"/>
    <mergeCell ref="C11:C12"/>
    <mergeCell ref="C15:C16"/>
    <mergeCell ref="C17:C18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7" workbookViewId="0">
      <selection activeCell="B9" sqref="B9:D9"/>
    </sheetView>
  </sheetViews>
  <sheetFormatPr defaultColWidth="9" defaultRowHeight="13.5"/>
  <cols>
    <col min="1" max="1" width="3.44166666666667" customWidth="1"/>
    <col min="2" max="2" width="7.775" customWidth="1"/>
    <col min="3" max="3" width="17" customWidth="1"/>
    <col min="4" max="4" width="19.6666666666667" customWidth="1"/>
    <col min="5" max="5" width="6.775" customWidth="1"/>
    <col min="6" max="6" width="8.89166666666667" customWidth="1"/>
    <col min="8" max="8" width="5" customWidth="1"/>
    <col min="9" max="9" width="10" customWidth="1"/>
  </cols>
  <sheetData>
    <row r="1" ht="33" customHeight="1" spans="1:9">
      <c r="A1" s="1" t="s">
        <v>94</v>
      </c>
      <c r="B1" s="1"/>
      <c r="C1" s="1"/>
      <c r="D1" s="1"/>
      <c r="E1" s="1"/>
      <c r="F1" s="1"/>
      <c r="G1" s="1"/>
      <c r="H1" s="1"/>
      <c r="I1" s="1"/>
    </row>
    <row r="2" ht="61.05" customHeight="1" spans="1:9">
      <c r="A2" s="2" t="s">
        <v>2</v>
      </c>
      <c r="B2" s="3"/>
      <c r="C2" s="2" t="str">
        <f>[1]表1申报表!C3</f>
        <v>赵家桥村6组美丽屋场示范项目</v>
      </c>
      <c r="D2" s="2" t="s">
        <v>4</v>
      </c>
      <c r="E2" s="2" t="str">
        <f>[2]表1申报表!E3</f>
        <v>朱光辉
13974259809</v>
      </c>
      <c r="F2" s="2"/>
      <c r="G2" s="2"/>
      <c r="H2" s="2"/>
      <c r="I2" s="2"/>
    </row>
    <row r="3" ht="36" customHeight="1" spans="1:9">
      <c r="A3" s="2" t="s">
        <v>6</v>
      </c>
      <c r="B3" s="3"/>
      <c r="C3" s="2" t="str">
        <f>表1申报表!C4</f>
        <v>常德经开区农业农村中心</v>
      </c>
      <c r="D3" s="2" t="s">
        <v>8</v>
      </c>
      <c r="E3" s="2" t="str">
        <f>[3]表1申报表!F4</f>
        <v>石门桥镇人民政府</v>
      </c>
      <c r="F3" s="2"/>
      <c r="G3" s="2"/>
      <c r="H3" s="2"/>
      <c r="I3" s="2"/>
    </row>
    <row r="4" ht="25.05" customHeight="1" spans="1:9">
      <c r="A4" s="2" t="s">
        <v>10</v>
      </c>
      <c r="B4" s="2"/>
      <c r="C4" s="2"/>
      <c r="D4" s="2" t="s">
        <v>95</v>
      </c>
      <c r="E4" s="2" t="s">
        <v>96</v>
      </c>
      <c r="F4" s="2" t="s">
        <v>97</v>
      </c>
      <c r="G4" s="4" t="s">
        <v>98</v>
      </c>
      <c r="H4" s="5" t="s">
        <v>99</v>
      </c>
      <c r="I4" s="5"/>
    </row>
    <row r="5" ht="25.05" customHeight="1" spans="1:9">
      <c r="A5" s="2"/>
      <c r="B5" s="2"/>
      <c r="C5" s="2" t="s">
        <v>11</v>
      </c>
      <c r="D5" s="2">
        <f>表2监控表!D6</f>
        <v>20</v>
      </c>
      <c r="E5" s="6">
        <f>D5</f>
        <v>20</v>
      </c>
      <c r="F5" s="6">
        <v>10</v>
      </c>
      <c r="G5" s="7">
        <f>E5/D5</f>
        <v>1</v>
      </c>
      <c r="H5" s="5">
        <v>10</v>
      </c>
      <c r="I5" s="5"/>
    </row>
    <row r="6" ht="25.05" customHeight="1" spans="1:9">
      <c r="A6" s="2"/>
      <c r="B6" s="2"/>
      <c r="C6" s="2" t="s">
        <v>100</v>
      </c>
      <c r="D6" s="2">
        <v>20</v>
      </c>
      <c r="E6" s="6">
        <f>D6</f>
        <v>20</v>
      </c>
      <c r="F6" s="6">
        <v>10</v>
      </c>
      <c r="G6" s="7">
        <f>E6/D6</f>
        <v>1</v>
      </c>
      <c r="H6" s="5">
        <v>10</v>
      </c>
      <c r="I6" s="5"/>
    </row>
    <row r="7" ht="25.05" customHeight="1" spans="1:9">
      <c r="A7" s="2"/>
      <c r="B7" s="2"/>
      <c r="C7" s="2" t="s">
        <v>13</v>
      </c>
      <c r="D7" s="2">
        <v>0</v>
      </c>
      <c r="E7" s="3"/>
      <c r="F7" s="3"/>
      <c r="G7" s="5"/>
      <c r="H7" s="5"/>
      <c r="I7" s="5"/>
    </row>
    <row r="8" ht="36" customHeight="1" spans="1:9">
      <c r="A8" s="2" t="s">
        <v>89</v>
      </c>
      <c r="B8" s="2" t="s">
        <v>101</v>
      </c>
      <c r="C8" s="3"/>
      <c r="D8" s="8"/>
      <c r="E8" s="9" t="s">
        <v>102</v>
      </c>
      <c r="F8" s="10"/>
      <c r="G8" s="10"/>
      <c r="H8" s="10"/>
      <c r="I8" s="23"/>
    </row>
    <row r="9" ht="67.95" customHeight="1" spans="1:9">
      <c r="A9" s="3"/>
      <c r="B9" s="11" t="str">
        <f>表1申报表!B9</f>
        <v>为20户房屋外墙改造，庭院修整，绿化装饰，500米道路白改黑，增建会车平台和道路标识标牌。充分调动其他村组农户发展人居环境的积极性，助推当地生态振兴，加快当地群众早日致富的步伐。</v>
      </c>
      <c r="C9" s="12"/>
      <c r="D9" s="12"/>
      <c r="E9" s="13" t="str">
        <f>B9</f>
        <v>为20户房屋外墙改造，庭院修整，绿化装饰，500米道路白改黑，增建会车平台和道路标识标牌。充分调动其他村组农户发展人居环境的积极性，助推当地生态振兴，加快当地群众早日致富的步伐。</v>
      </c>
      <c r="F9" s="14"/>
      <c r="G9" s="14"/>
      <c r="H9" s="14"/>
      <c r="I9" s="24"/>
    </row>
    <row r="10" ht="36" customHeight="1" spans="1:9">
      <c r="A10" s="15" t="s">
        <v>17</v>
      </c>
      <c r="B10" s="16" t="s">
        <v>18</v>
      </c>
      <c r="C10" s="16" t="s">
        <v>19</v>
      </c>
      <c r="D10" s="16" t="s">
        <v>20</v>
      </c>
      <c r="E10" s="2" t="s">
        <v>97</v>
      </c>
      <c r="F10" s="2" t="s">
        <v>103</v>
      </c>
      <c r="G10" s="2" t="s">
        <v>104</v>
      </c>
      <c r="H10" s="5" t="s">
        <v>99</v>
      </c>
      <c r="I10" s="4" t="s">
        <v>105</v>
      </c>
    </row>
    <row r="11" ht="27" customHeight="1" spans="1:9">
      <c r="A11" s="17"/>
      <c r="B11" s="15" t="s">
        <v>106</v>
      </c>
      <c r="C11" s="15" t="s">
        <v>23</v>
      </c>
      <c r="D11" s="18" t="str">
        <f>表2监控表!D11</f>
        <v>为20户房屋外墙改造</v>
      </c>
      <c r="E11" s="2">
        <v>10</v>
      </c>
      <c r="F11" s="16">
        <f>表2监控表!E11</f>
        <v>20</v>
      </c>
      <c r="G11" s="16">
        <f>表2监控表!F11</f>
        <v>20</v>
      </c>
      <c r="H11" s="5">
        <v>10</v>
      </c>
      <c r="I11" s="5"/>
    </row>
    <row r="12" ht="27" customHeight="1" spans="1:9">
      <c r="A12" s="17"/>
      <c r="B12" s="17"/>
      <c r="C12" s="19"/>
      <c r="D12" s="18" t="str">
        <f>表2监控表!D12</f>
        <v>500米道路白改黑</v>
      </c>
      <c r="E12" s="2">
        <v>10</v>
      </c>
      <c r="F12" s="16">
        <f>表2监控表!E12</f>
        <v>500</v>
      </c>
      <c r="G12" s="16">
        <f>表2监控表!F12</f>
        <v>500</v>
      </c>
      <c r="H12" s="5">
        <v>10</v>
      </c>
      <c r="I12" s="5"/>
    </row>
    <row r="13" ht="27" customHeight="1" spans="1:9">
      <c r="A13" s="17"/>
      <c r="B13" s="17"/>
      <c r="C13" s="16" t="s">
        <v>26</v>
      </c>
      <c r="D13" s="18" t="str">
        <f>表2监控表!D13</f>
        <v>项目（工程）验收合格率（100%）</v>
      </c>
      <c r="E13" s="2">
        <v>10</v>
      </c>
      <c r="F13" s="20">
        <f>表2监控表!E13</f>
        <v>1</v>
      </c>
      <c r="G13" s="20">
        <f>表2监控表!F13</f>
        <v>1</v>
      </c>
      <c r="H13" s="5">
        <v>10</v>
      </c>
      <c r="I13" s="5"/>
    </row>
    <row r="14" ht="27" customHeight="1" spans="1:9">
      <c r="A14" s="17"/>
      <c r="B14" s="17"/>
      <c r="C14" s="16" t="s">
        <v>28</v>
      </c>
      <c r="D14" s="18" t="str">
        <f>表2监控表!D14</f>
        <v>项目（工程）完成及时率（100%）</v>
      </c>
      <c r="E14" s="2">
        <v>10</v>
      </c>
      <c r="F14" s="20">
        <f>表2监控表!E14</f>
        <v>1</v>
      </c>
      <c r="G14" s="20">
        <f>表2监控表!F14</f>
        <v>1</v>
      </c>
      <c r="H14" s="5">
        <v>10</v>
      </c>
      <c r="I14" s="5"/>
    </row>
    <row r="15" ht="27" customHeight="1" spans="1:9">
      <c r="A15" s="17"/>
      <c r="B15" s="17"/>
      <c r="C15" s="15" t="s">
        <v>30</v>
      </c>
      <c r="D15" s="18" t="str">
        <f>表2监控表!D15</f>
        <v>建设成本</v>
      </c>
      <c r="E15" s="2">
        <v>5</v>
      </c>
      <c r="F15" s="16" t="str">
        <f>表2监控表!E15</f>
        <v>≤20</v>
      </c>
      <c r="G15" s="16">
        <f>表2监控表!F15</f>
        <v>20</v>
      </c>
      <c r="H15" s="5">
        <v>5</v>
      </c>
      <c r="I15" s="5"/>
    </row>
    <row r="16" ht="27" customHeight="1" spans="1:9">
      <c r="A16" s="17"/>
      <c r="B16" s="19"/>
      <c r="C16" s="19"/>
      <c r="D16" s="18" t="str">
        <f>表2监控表!D16</f>
        <v>成本使用合理合规率</v>
      </c>
      <c r="E16" s="2">
        <v>5</v>
      </c>
      <c r="F16" s="20">
        <f>表2监控表!E16</f>
        <v>1</v>
      </c>
      <c r="G16" s="20">
        <f>表2监控表!F16</f>
        <v>1</v>
      </c>
      <c r="H16" s="5">
        <v>5</v>
      </c>
      <c r="I16" s="5"/>
    </row>
    <row r="17" ht="49.05" customHeight="1" spans="1:9">
      <c r="A17" s="17"/>
      <c r="B17" s="18" t="s">
        <v>107</v>
      </c>
      <c r="C17" s="21" t="s">
        <v>35</v>
      </c>
      <c r="D17" s="18" t="str">
        <f>表2监控表!D17</f>
        <v>改善居民生活条件，提升人居环境水平，提高居民满意度。</v>
      </c>
      <c r="E17" s="2">
        <v>10</v>
      </c>
      <c r="F17" s="16" t="str">
        <f>表2监控表!E17</f>
        <v>改善</v>
      </c>
      <c r="G17" s="16" t="str">
        <f>表2监控表!F17</f>
        <v>改善</v>
      </c>
      <c r="H17" s="5">
        <v>10</v>
      </c>
      <c r="I17" s="5"/>
    </row>
    <row r="18" ht="27" customHeight="1" spans="1:9">
      <c r="A18" s="17"/>
      <c r="B18" s="18"/>
      <c r="C18" s="21"/>
      <c r="D18" s="18" t="str">
        <f>表2监控表!D18</f>
        <v>受益建档立卡贫困人口数（≥**人）</v>
      </c>
      <c r="E18" s="2">
        <v>10</v>
      </c>
      <c r="F18" s="16" t="str">
        <f>表2监控表!E18</f>
        <v>≥136</v>
      </c>
      <c r="G18" s="16">
        <v>136</v>
      </c>
      <c r="H18" s="5">
        <v>10</v>
      </c>
      <c r="I18" s="5"/>
    </row>
    <row r="19" ht="27" customHeight="1" spans="1:9">
      <c r="A19" s="17"/>
      <c r="B19" s="18"/>
      <c r="C19" s="21" t="s">
        <v>40</v>
      </c>
      <c r="D19" s="18" t="str">
        <f>表2监控表!D19</f>
        <v>改善农村基础设施建设，提高农民生活品质</v>
      </c>
      <c r="E19" s="2">
        <v>10</v>
      </c>
      <c r="F19" s="16" t="str">
        <f>表2监控表!E19</f>
        <v>提高</v>
      </c>
      <c r="G19" s="16" t="str">
        <f>表2监控表!F19</f>
        <v>提高</v>
      </c>
      <c r="H19" s="5">
        <v>10</v>
      </c>
      <c r="I19" s="5"/>
    </row>
    <row r="20" ht="27" customHeight="1" spans="1:9">
      <c r="A20" s="17"/>
      <c r="B20" s="15" t="s">
        <v>108</v>
      </c>
      <c r="C20" s="15" t="s">
        <v>44</v>
      </c>
      <c r="D20" s="18" t="str">
        <f>表2监控表!D20</f>
        <v>受益村民满意度（≥90%）</v>
      </c>
      <c r="E20" s="2">
        <v>10</v>
      </c>
      <c r="F20" s="16" t="str">
        <f>表2监控表!E20</f>
        <v>≥90%</v>
      </c>
      <c r="G20" s="20">
        <f>表2监控表!F20</f>
        <v>0.96</v>
      </c>
      <c r="H20" s="5">
        <v>10</v>
      </c>
      <c r="I20" s="25"/>
    </row>
    <row r="21" ht="27" customHeight="1" spans="1:9">
      <c r="A21" s="6" t="s">
        <v>109</v>
      </c>
      <c r="B21" s="6"/>
      <c r="C21" s="6"/>
      <c r="D21" s="6"/>
      <c r="E21" s="6">
        <f>SUM(E11:E20)+F5</f>
        <v>100</v>
      </c>
      <c r="F21" s="22"/>
      <c r="G21" s="22"/>
      <c r="H21" s="5">
        <f>SUM(H11:H20)+H5</f>
        <v>100</v>
      </c>
      <c r="I21" s="25"/>
    </row>
  </sheetData>
  <mergeCells count="22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21:D21"/>
    <mergeCell ref="A8:A9"/>
    <mergeCell ref="A10:A20"/>
    <mergeCell ref="B11:B16"/>
    <mergeCell ref="B17:B19"/>
    <mergeCell ref="C11:C12"/>
    <mergeCell ref="C15:C16"/>
    <mergeCell ref="C17:C18"/>
    <mergeCell ref="A4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2022-11-26T09:23:32Z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272955FF013C459B8A6A8C2BF41FBB96</vt:lpwstr>
  </property>
</Properties>
</file>