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封面" sheetId="23" r:id="rId1"/>
    <sheet name="目录" sheetId="32" r:id="rId2"/>
    <sheet name="一般公共预算收入表（表一）" sheetId="2" r:id="rId3"/>
    <sheet name="一般公共预算支出表（表二）" sheetId="3" r:id="rId4"/>
    <sheet name="本级一般公共预算收入表（表三）" sheetId="4" r:id="rId5"/>
    <sheet name="本级一般公共预算支出表（表四）" sheetId="5" r:id="rId6"/>
    <sheet name="本级一般公共预算本级支出表（表五）" sheetId="6" r:id="rId7"/>
    <sheet name="本级一般公共预算基本支出（按经济分类）（表六）" sheetId="26" r:id="rId8"/>
    <sheet name="本级一般公共预算对下级的转移支付预算分项目（表七）" sheetId="8" r:id="rId9"/>
    <sheet name="本级一般公共预算对下级的转移支付预算分地区表（表八）" sheetId="9" r:id="rId10"/>
    <sheet name="地方政府一般债务限额和余额情况表（表十一）" sheetId="10" r:id="rId11"/>
    <sheet name="政府性基金收入预算表（表十二）" sheetId="11" r:id="rId12"/>
    <sheet name="政府性基金支出预算表（表十三）" sheetId="12" r:id="rId13"/>
    <sheet name="本级政府性基金收入预算表（表十四）" sheetId="13" r:id="rId14"/>
    <sheet name="本级政府性基金支出预算表（表十五）" sheetId="14" r:id="rId15"/>
    <sheet name="本级政府性基金预算对下级的转移支付预算分项目表(表十六)" sheetId="16" r:id="rId16"/>
    <sheet name="本级政府性基金预算对下级的转移支付预算分地区表(表十七）" sheetId="17" r:id="rId17"/>
    <sheet name="地方政府专项债务余额情况表（表十八）" sheetId="18" r:id="rId18"/>
    <sheet name="国有资本经营收入预算表（表十九）" sheetId="19" r:id="rId19"/>
    <sheet name="国有资本经营支出预算表（表二十）" sheetId="20" r:id="rId20"/>
    <sheet name="本级国有资本经营收入预算表（表二十一）" sheetId="21" r:id="rId21"/>
    <sheet name="本级国有资本经营支出预算表（表二十二）" sheetId="22" r:id="rId22"/>
    <sheet name="社会保险资金预算收支草案（表二十三）" sheetId="24" r:id="rId23"/>
    <sheet name="社会保险基金预算收入表（表二十四）" sheetId="27" r:id="rId24"/>
    <sheet name="社会保险基金预算支出表（表二十五）" sheetId="28" r:id="rId25"/>
    <sheet name="政府债务举借情况（表二十六）" sheetId="34" r:id="rId26"/>
  </sheets>
  <definedNames>
    <definedName name="_xlnm._FilterDatabase" localSheetId="6" hidden="1">'本级一般公共预算本级支出表（表五）'!$A$1:$D$325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<sst xmlns="http://schemas.openxmlformats.org/spreadsheetml/2006/main" count="912" uniqueCount="653">
  <si>
    <t>2024年常德经开区政府预算公开表格</t>
  </si>
  <si>
    <t>目        录</t>
  </si>
  <si>
    <t>一、一般公共预算</t>
  </si>
  <si>
    <t>表1、2024年一般公共预算收入表</t>
  </si>
  <si>
    <t>表2、2024年一般公共预算支出表</t>
  </si>
  <si>
    <t>表3、2024年本级一般公共预算收入表</t>
  </si>
  <si>
    <t>表4、2024年本级一般公共预算支出表</t>
  </si>
  <si>
    <t>表5、2024年本级一般公共预算本级支出表</t>
  </si>
  <si>
    <t>表6、2024年一般公共预算支出表（政府经济科目）</t>
  </si>
  <si>
    <t>表7、2024年转移支付（分项目）</t>
  </si>
  <si>
    <t>表8、2024年转移支付（分地区）</t>
  </si>
  <si>
    <t>表9、2024年一般公共预算对下税收返还和转移支付预算分项目表</t>
  </si>
  <si>
    <t>表10、2024年一般公共预算对下税收返还和转移支付预算分地区表</t>
  </si>
  <si>
    <t>表11、2024年政府一般债券限额和余额情况表</t>
  </si>
  <si>
    <t>二、政府性基金预算</t>
  </si>
  <si>
    <t>表12、2024年政府性基金预算收入表</t>
  </si>
  <si>
    <t>表13、2024年政府性基金支出预算表</t>
  </si>
  <si>
    <t>表14、2024年本级政府性基金收入表</t>
  </si>
  <si>
    <t>表15、2024年本级政府性基金支出表</t>
  </si>
  <si>
    <t>表16、2024年政府性基金转移支付预算收入分项目表</t>
  </si>
  <si>
    <t>表17、2024年政府性基金转移支付预算收入分地区表</t>
  </si>
  <si>
    <t>表18、2024年政府专项债券限额和余额情况表</t>
  </si>
  <si>
    <t>三、国有资本经营预算</t>
  </si>
  <si>
    <t>表19、2024年国有资本经营预算收入表</t>
  </si>
  <si>
    <t>表20、2024年国有资本经营预算支出表</t>
  </si>
  <si>
    <t>表21、2024年本级国有资本经营收入表</t>
  </si>
  <si>
    <t>表22、2024年本级国有资本经营支出表</t>
  </si>
  <si>
    <t>四、社会保险基金预算</t>
  </si>
  <si>
    <t>表23、2024年社会保险基金收支草案</t>
  </si>
  <si>
    <t>表24、2024年社会保险基金预算收入表</t>
  </si>
  <si>
    <t>表25、2024年社会保险基金预算支出表</t>
  </si>
  <si>
    <t>五、债务情况表</t>
  </si>
  <si>
    <t>表26、2024年举借政府债务情况</t>
  </si>
  <si>
    <t>表一</t>
  </si>
  <si>
    <t>2024年一般公共预算收入预算表</t>
  </si>
  <si>
    <t>金额单位：万元</t>
  </si>
  <si>
    <t>项     目</t>
  </si>
  <si>
    <t>上年执行数</t>
  </si>
  <si>
    <t>本年预算数</t>
  </si>
  <si>
    <t>预算数为上年执行数的％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</si>
  <si>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</si>
  <si>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</si>
  <si>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</si>
  <si>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</si>
  <si>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</si>
  <si>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</si>
  <si>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</si>
  <si>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</si>
  <si>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</si>
  <si>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</si>
  <si>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</si>
  <si>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</si>
  <si>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</si>
  <si>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船舶吨税</t>
  </si>
  <si>
    <t xml:space="preserve">    车辆购置税</t>
  </si>
  <si>
    <t xml:space="preserve">    关税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</si>
  <si>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</si>
  <si>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</si>
  <si>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</si>
  <si>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</si>
  <si>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</si>
  <si>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</si>
  <si>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</si>
  <si>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</si>
  <si>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</si>
  <si>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</si>
  <si>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</si>
  <si>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</si>
  <si>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</si>
  <si>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</si>
  <si>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本级收入合计</t>
  </si>
  <si>
    <t>地方政府一般债务收入</t>
  </si>
  <si>
    <t>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</si>
  <si>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</si>
  <si>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</si>
  <si>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</si>
  <si>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上年结余收入</t>
  </si>
  <si>
    <t xml:space="preserve">    调入资金</t>
  </si>
  <si>
    <t xml:space="preserve">    债务转贷收入</t>
  </si>
  <si>
    <t xml:space="preserve">    接受其他地区援助收入</t>
  </si>
  <si>
    <t xml:space="preserve">    动用预算稳定调节基金</t>
  </si>
  <si>
    <t>收入总计</t>
  </si>
  <si>
    <t>表二</t>
  </si>
  <si>
    <t>2024年一般公共预算支出预算表</t>
  </si>
  <si>
    <t>项       目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</si>
  <si>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</si>
  <si>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</si>
  <si>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</si>
  <si>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</si>
  <si>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</si>
  <si>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</si>
  <si>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</si>
  <si>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</si>
  <si>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</si>
  <si>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</si>
  <si>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</si>
  <si>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</si>
  <si>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</si>
  <si>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</si>
  <si>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</si>
  <si>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</si>
  <si>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</si>
  <si>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</si>
  <si>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</si>
  <si>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</si>
  <si>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</si>
  <si>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</si>
  <si>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</si>
  <si>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</si>
  <si>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</si>
  <si>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（二十六）债务付息支出</t>
  </si>
  <si>
    <t>（二十七）债务发行费用支出</t>
  </si>
  <si>
    <t>（二十八）抗疫特别国债安排的支出</t>
  </si>
  <si>
    <t>本级支出合计</t>
  </si>
  <si>
    <t>地方政府一般债务还本支出</t>
  </si>
  <si>
    <t>转移性支出</t>
  </si>
  <si>
    <t xml:space="preserve">    上解支出</t>
  </si>
  <si>
    <t xml:space="preserve">    调出资金</t>
  </si>
  <si>
    <t xml:space="preserve">    年终结余</t>
  </si>
  <si>
    <t xml:space="preserve">    援助其他地区支出</t>
  </si>
  <si>
    <t xml:space="preserve">    安排预算稳定调节基金</t>
  </si>
  <si>
    <t xml:space="preserve">    补充预算周转金</t>
  </si>
  <si>
    <t>支出总计</t>
  </si>
  <si>
    <t>表三</t>
  </si>
  <si>
    <t>2024年本级一般公共预算收入预算表</t>
  </si>
  <si>
    <t>项                 目</t>
  </si>
  <si>
    <t xml:space="preserve">    上解收入</t>
  </si>
  <si>
    <t>表四</t>
  </si>
  <si>
    <t>2024年本级一般公共预算支出预算表</t>
  </si>
  <si>
    <t xml:space="preserve">    返还性支出</t>
  </si>
  <si>
    <t xml:space="preserve">    一般性转移支付</t>
  </si>
  <si>
    <t xml:space="preserve">    专项转移支付</t>
  </si>
  <si>
    <t xml:space="preserve">    债务转贷支出</t>
  </si>
  <si>
    <t>表五</t>
  </si>
  <si>
    <t>2024年本级一般公共预算本级支出预算表</t>
  </si>
  <si>
    <t>支 出 合 计</t>
  </si>
  <si>
    <t>1、201</t>
  </si>
  <si>
    <t xml:space="preserve">  政府办公厅（室）及相关机构事务</t>
  </si>
  <si>
    <t xml:space="preserve">   行政运行</t>
  </si>
  <si>
    <t xml:space="preserve">   一般行政管理事务</t>
  </si>
  <si>
    <t xml:space="preserve">   事业运行</t>
  </si>
  <si>
    <t xml:space="preserve">   信访事务</t>
  </si>
  <si>
    <t xml:space="preserve">   其他政府办公厅（室）及相关机构事务支出</t>
  </si>
  <si>
    <t xml:space="preserve">  发展与改革事务</t>
  </si>
  <si>
    <t xml:space="preserve">   战略规划与实施</t>
  </si>
  <si>
    <t xml:space="preserve">   日常经济运行调节</t>
  </si>
  <si>
    <t xml:space="preserve">   其他发展与改革事务支出</t>
  </si>
  <si>
    <t xml:space="preserve">  统计信息事务</t>
  </si>
  <si>
    <t xml:space="preserve">   专项普查活动</t>
  </si>
  <si>
    <t xml:space="preserve">  财政事务</t>
  </si>
  <si>
    <t xml:space="preserve">    行政运行</t>
  </si>
  <si>
    <t xml:space="preserve">    一般行政管理事务</t>
  </si>
  <si>
    <t xml:space="preserve">    财政委托业务支出</t>
  </si>
  <si>
    <t xml:space="preserve">    其他财政事务支出</t>
  </si>
  <si>
    <t xml:space="preserve">  税收事务</t>
  </si>
  <si>
    <t xml:space="preserve">   其他税收事务支出</t>
  </si>
  <si>
    <t xml:space="preserve">  纪检监察事务</t>
  </si>
  <si>
    <t xml:space="preserve">   其他纪检监察事务支出</t>
  </si>
  <si>
    <t xml:space="preserve">  商贸事务</t>
  </si>
  <si>
    <t xml:space="preserve">   招商引资</t>
  </si>
  <si>
    <t xml:space="preserve">    其他商贸事务支出</t>
  </si>
  <si>
    <t xml:space="preserve">  知识产权事务</t>
  </si>
  <si>
    <t xml:space="preserve">   知识产权战略和规划</t>
  </si>
  <si>
    <t xml:space="preserve">   其他知识产权事务支出</t>
  </si>
  <si>
    <t xml:space="preserve">  群众团体事务</t>
  </si>
  <si>
    <t xml:space="preserve">   其他群众团体事务支出</t>
  </si>
  <si>
    <t xml:space="preserve">  其他共产党事务支出</t>
  </si>
  <si>
    <t xml:space="preserve">   其他共产党事务支出</t>
  </si>
  <si>
    <t xml:space="preserve">  市场监督管理事务</t>
  </si>
  <si>
    <t xml:space="preserve">   市场主体管理</t>
  </si>
  <si>
    <t xml:space="preserve">   质量基础</t>
  </si>
  <si>
    <t xml:space="preserve">   食品安全监管</t>
  </si>
  <si>
    <t xml:space="preserve">   其他市场监督管理事务</t>
  </si>
  <si>
    <t xml:space="preserve">   组织事务</t>
  </si>
  <si>
    <t xml:space="preserve">   其他组织事务支出</t>
  </si>
  <si>
    <t xml:space="preserve">   宣传事物</t>
  </si>
  <si>
    <t xml:space="preserve">   其他宣传事务支出</t>
  </si>
  <si>
    <t xml:space="preserve">   统战事物</t>
  </si>
  <si>
    <t xml:space="preserve">   宗教事务</t>
  </si>
  <si>
    <t xml:space="preserve">  其他一般公共服务支出</t>
  </si>
  <si>
    <t xml:space="preserve">   其他一般公共服务支出</t>
  </si>
  <si>
    <t>2、203</t>
  </si>
  <si>
    <t xml:space="preserve">   国防动员</t>
  </si>
  <si>
    <t xml:space="preserve">   兵役征集</t>
  </si>
  <si>
    <t>3、204</t>
  </si>
  <si>
    <t xml:space="preserve">  公安</t>
  </si>
  <si>
    <t xml:space="preserve">   执法办案</t>
  </si>
  <si>
    <t xml:space="preserve">   特别业务</t>
  </si>
  <si>
    <t xml:space="preserve">   其他公安支出</t>
  </si>
  <si>
    <t xml:space="preserve">   司法</t>
  </si>
  <si>
    <t xml:space="preserve">   其他司法支出</t>
  </si>
  <si>
    <t xml:space="preserve">  其他公共安全支出</t>
  </si>
  <si>
    <t xml:space="preserve">   其他公共安全支出</t>
  </si>
  <si>
    <t>4、205</t>
  </si>
  <si>
    <t xml:space="preserve">  普通教育</t>
  </si>
  <si>
    <t xml:space="preserve">   学前教育</t>
  </si>
  <si>
    <t xml:space="preserve">   小学教育</t>
  </si>
  <si>
    <t xml:space="preserve">   初中教育</t>
  </si>
  <si>
    <t xml:space="preserve">   其他普通教育支出</t>
  </si>
  <si>
    <t xml:space="preserve">  教育费附加安排的支出</t>
  </si>
  <si>
    <t xml:space="preserve">   城市中小学校舍建设</t>
  </si>
  <si>
    <t xml:space="preserve">   其他教育附加安排的支出</t>
  </si>
  <si>
    <t>5、206</t>
  </si>
  <si>
    <t xml:space="preserve">  科学技术管理事务</t>
  </si>
  <si>
    <t xml:space="preserve">  技术研究与开发</t>
  </si>
  <si>
    <t xml:space="preserve">   科技成果转化与扩散</t>
  </si>
  <si>
    <t xml:space="preserve">   其他技术研究与开发支出</t>
  </si>
  <si>
    <t xml:space="preserve">  基础研究</t>
  </si>
  <si>
    <t xml:space="preserve">   科技人才队伍建设</t>
  </si>
  <si>
    <t xml:space="preserve">   科技条件与服务</t>
  </si>
  <si>
    <t xml:space="preserve">  科学技术普及</t>
  </si>
  <si>
    <t xml:space="preserve">  学术交流活动</t>
  </si>
  <si>
    <t xml:space="preserve">  科技重大项目</t>
  </si>
  <si>
    <t xml:space="preserve">   科技重大专项</t>
  </si>
  <si>
    <t xml:space="preserve">   重点研发计划</t>
  </si>
  <si>
    <t xml:space="preserve">  其他科学技术支出</t>
  </si>
  <si>
    <t xml:space="preserve">   其他科学技术支出</t>
  </si>
  <si>
    <t xml:space="preserve">   科技奖励</t>
  </si>
  <si>
    <t>6、207</t>
  </si>
  <si>
    <t xml:space="preserve">  文化和旅游</t>
  </si>
  <si>
    <t xml:space="preserve">   其他文化和旅游支出</t>
  </si>
  <si>
    <t xml:space="preserve">  其他文化旅游体育与传媒支出</t>
  </si>
  <si>
    <t xml:space="preserve">   宣传文化发展专项支出</t>
  </si>
  <si>
    <t xml:space="preserve">   其他文化旅游体育与传媒支出</t>
  </si>
  <si>
    <t>7、208</t>
  </si>
  <si>
    <t xml:space="preserve">  人力资源和社会保障管理事务</t>
  </si>
  <si>
    <t xml:space="preserve">   其他人力资源和社会保障管理事务支出</t>
  </si>
  <si>
    <t xml:space="preserve">  民政管理事务</t>
  </si>
  <si>
    <t xml:space="preserve">   基层政权建设和社区治理</t>
  </si>
  <si>
    <t xml:space="preserve">  行政事业单位养老支出</t>
  </si>
  <si>
    <t xml:space="preserve">   行政单位离退休</t>
  </si>
  <si>
    <t xml:space="preserve">   事业单位离退休</t>
  </si>
  <si>
    <t xml:space="preserve">   离退休人员管理机构</t>
  </si>
  <si>
    <t xml:space="preserve">   机关事业单位基本养老保险缴费支出</t>
  </si>
  <si>
    <t xml:space="preserve">   机关事业单位职业年金缴费支出</t>
  </si>
  <si>
    <t xml:space="preserve">   对机关事业单位基本养老保险基金的补助</t>
  </si>
  <si>
    <t xml:space="preserve">   其他行政事业单位养老支出</t>
  </si>
  <si>
    <t xml:space="preserve">  就业补助</t>
  </si>
  <si>
    <t xml:space="preserve">   公益性岗位补贴</t>
  </si>
  <si>
    <t xml:space="preserve">   其他就业补助支出</t>
  </si>
  <si>
    <t xml:space="preserve">  抚恤</t>
  </si>
  <si>
    <t xml:space="preserve">   义务兵优待</t>
  </si>
  <si>
    <t xml:space="preserve">   其他优抚支出</t>
  </si>
  <si>
    <t xml:space="preserve">  退役安置</t>
  </si>
  <si>
    <t xml:space="preserve">  退役士兵管理教育</t>
  </si>
  <si>
    <t xml:space="preserve">  社会福利</t>
  </si>
  <si>
    <t xml:space="preserve">   儿童福利</t>
  </si>
  <si>
    <t xml:space="preserve">   老年福利</t>
  </si>
  <si>
    <t xml:space="preserve">   殡葬</t>
  </si>
  <si>
    <t xml:space="preserve">  残疾人事业</t>
  </si>
  <si>
    <t xml:space="preserve">   残疾人康复</t>
  </si>
  <si>
    <t xml:space="preserve">   残疾人就业</t>
  </si>
  <si>
    <t xml:space="preserve">   残疾人生活和护理补贴</t>
  </si>
  <si>
    <t xml:space="preserve">   其他残疾人事业支出</t>
  </si>
  <si>
    <t xml:space="preserve">  最低生活保障</t>
  </si>
  <si>
    <t xml:space="preserve">   城市最低生活保障金支出</t>
  </si>
  <si>
    <t xml:space="preserve">   农村最低生活保障金支出</t>
  </si>
  <si>
    <t xml:space="preserve">  临时救助</t>
  </si>
  <si>
    <t xml:space="preserve">   临时救助支出</t>
  </si>
  <si>
    <t xml:space="preserve">  流浪乞讨人员救助支出</t>
  </si>
  <si>
    <t xml:space="preserve">  特困人员救助供养</t>
  </si>
  <si>
    <t xml:space="preserve">   城市特困人员救助供养支出</t>
  </si>
  <si>
    <t xml:space="preserve">   农村特困人员救助供养支出</t>
  </si>
  <si>
    <t xml:space="preserve">   其他生活补助</t>
  </si>
  <si>
    <t xml:space="preserve">   其他农村生活救助</t>
  </si>
  <si>
    <t xml:space="preserve">  财政对基本养老保险基金的补助</t>
  </si>
  <si>
    <t xml:space="preserve">   财政对城乡居民基本养老保险基金的补助</t>
  </si>
  <si>
    <t xml:space="preserve">  退役军人管理事务</t>
  </si>
  <si>
    <t xml:space="preserve">   其他退役军人事务管理支出</t>
  </si>
  <si>
    <t xml:space="preserve">  其他社会保障和就业支出</t>
  </si>
  <si>
    <t xml:space="preserve">   其他社会保障和就业支出</t>
  </si>
  <si>
    <t>7、210</t>
  </si>
  <si>
    <t xml:space="preserve">   卫生健康管理事务</t>
  </si>
  <si>
    <t xml:space="preserve">   其他卫生健康管理事务支出</t>
  </si>
  <si>
    <t xml:space="preserve">  基层医疗卫生机构</t>
  </si>
  <si>
    <t xml:space="preserve">   城市社区卫生机构</t>
  </si>
  <si>
    <t xml:space="preserve">  乡镇卫生院</t>
  </si>
  <si>
    <t xml:space="preserve">   其他基层医疗卫生机构支出</t>
  </si>
  <si>
    <t xml:space="preserve">  公共卫生</t>
  </si>
  <si>
    <t xml:space="preserve">   疾病预防控制机构</t>
  </si>
  <si>
    <t xml:space="preserve">   基本公共卫生服务</t>
  </si>
  <si>
    <t xml:space="preserve">  重大公共卫生服务</t>
  </si>
  <si>
    <t xml:space="preserve">   突发公共卫生事件应急处理</t>
  </si>
  <si>
    <t xml:space="preserve">   其他公共卫生支出</t>
  </si>
  <si>
    <t xml:space="preserve">  计划生育事务</t>
  </si>
  <si>
    <t xml:space="preserve">   计划生育服务</t>
  </si>
  <si>
    <t xml:space="preserve">   其他计划生育事务支出</t>
  </si>
  <si>
    <t xml:space="preserve">  行政事业单位医疗</t>
  </si>
  <si>
    <t xml:space="preserve">   行政单位医疗</t>
  </si>
  <si>
    <t xml:space="preserve">   事业单位医疗</t>
  </si>
  <si>
    <t xml:space="preserve">   公务员医疗补助</t>
  </si>
  <si>
    <t xml:space="preserve">   其他行政事业单位医疗支出</t>
  </si>
  <si>
    <t xml:space="preserve">  财政对基本医疗保险基金的补助</t>
  </si>
  <si>
    <t xml:space="preserve">   财政对城乡居民基本医疗保险基金的补助</t>
  </si>
  <si>
    <t xml:space="preserve">   优抚对象医疗</t>
  </si>
  <si>
    <t xml:space="preserve">   优抚对象医疗补助</t>
  </si>
  <si>
    <t xml:space="preserve">  医疗救助</t>
  </si>
  <si>
    <t xml:space="preserve">   城乡医疗救助</t>
  </si>
  <si>
    <t xml:space="preserve">  医疗保障管理事务</t>
  </si>
  <si>
    <t xml:space="preserve">  医疗保障政策管理</t>
  </si>
  <si>
    <t xml:space="preserve">  其他卫生健康支出</t>
  </si>
  <si>
    <t xml:space="preserve">   其他卫生健康支出</t>
  </si>
  <si>
    <t>8、211</t>
  </si>
  <si>
    <t xml:space="preserve">  环境保护管理事务</t>
  </si>
  <si>
    <t xml:space="preserve">   其他环境保护管理事务支出</t>
  </si>
  <si>
    <t xml:space="preserve">   污染防治</t>
  </si>
  <si>
    <t xml:space="preserve">   水体</t>
  </si>
  <si>
    <t xml:space="preserve">   其他污染防治支出</t>
  </si>
  <si>
    <t xml:space="preserve">  自然生态保护</t>
  </si>
  <si>
    <t xml:space="preserve">   农村环境保护</t>
  </si>
  <si>
    <t xml:space="preserve">  其他自然生态保护支出</t>
  </si>
  <si>
    <t xml:space="preserve">  天然林保护</t>
  </si>
  <si>
    <t xml:space="preserve">   森林管护</t>
  </si>
  <si>
    <t xml:space="preserve">  污染减排</t>
  </si>
  <si>
    <t xml:space="preserve">   其他污染减排支出</t>
  </si>
  <si>
    <t xml:space="preserve">  其他节能环保支出</t>
  </si>
  <si>
    <t xml:space="preserve">   其他节能环保支出</t>
  </si>
  <si>
    <t>9、212</t>
  </si>
  <si>
    <t xml:space="preserve">  城乡社区管理事务</t>
  </si>
  <si>
    <t xml:space="preserve">   城管执法</t>
  </si>
  <si>
    <t xml:space="preserve">   住宅建设与房地产市场监管</t>
  </si>
  <si>
    <t xml:space="preserve">   其他城乡社区管理事务支出</t>
  </si>
  <si>
    <t xml:space="preserve">  城乡社区公共设施</t>
  </si>
  <si>
    <t xml:space="preserve">   小城镇基础设施建设</t>
  </si>
  <si>
    <t xml:space="preserve">   其他城乡社区公共设施支出</t>
  </si>
  <si>
    <t xml:space="preserve">  城乡社区环境卫生</t>
  </si>
  <si>
    <t xml:space="preserve">   城乡社区环境卫生</t>
  </si>
  <si>
    <t xml:space="preserve">   建设市场管理与监督</t>
  </si>
  <si>
    <t xml:space="preserve">  其他城乡社区支出</t>
  </si>
  <si>
    <t xml:space="preserve">   其他城乡社区支出</t>
  </si>
  <si>
    <t>10、213</t>
  </si>
  <si>
    <t xml:space="preserve">  农业农村</t>
  </si>
  <si>
    <t xml:space="preserve">   病虫害控制</t>
  </si>
  <si>
    <t xml:space="preserve">   农业生产发展</t>
  </si>
  <si>
    <t xml:space="preserve">   耕地建设与利用</t>
  </si>
  <si>
    <t xml:space="preserve">    农产品加工与促销</t>
  </si>
  <si>
    <t xml:space="preserve">    农村社会事业</t>
  </si>
  <si>
    <t xml:space="preserve">   农业资源保护修复与利用</t>
  </si>
  <si>
    <t xml:space="preserve">   农田建设</t>
  </si>
  <si>
    <t xml:space="preserve">   其他农业农村支出</t>
  </si>
  <si>
    <t xml:space="preserve">  林业和草原</t>
  </si>
  <si>
    <t xml:space="preserve">   事业机构</t>
  </si>
  <si>
    <t xml:space="preserve">    森林资源培育</t>
  </si>
  <si>
    <t xml:space="preserve">   其他林业和草原支出</t>
  </si>
  <si>
    <t xml:space="preserve">  水利</t>
  </si>
  <si>
    <t xml:space="preserve">    水利工程建设</t>
  </si>
  <si>
    <t xml:space="preserve">    水利工程运行与维护</t>
  </si>
  <si>
    <t xml:space="preserve">    水文测报</t>
  </si>
  <si>
    <t xml:space="preserve">    水资源节约管理与保护</t>
  </si>
  <si>
    <t xml:space="preserve">    防汛</t>
  </si>
  <si>
    <t xml:space="preserve">    农村水利</t>
  </si>
  <si>
    <t xml:space="preserve">    农村供水</t>
  </si>
  <si>
    <t xml:space="preserve">   其他水利支出</t>
  </si>
  <si>
    <t xml:space="preserve">  巩固脱贫衔接乡村振兴</t>
  </si>
  <si>
    <t xml:space="preserve">   其他巩固脱贫攻坚成果衔接乡村振兴支出</t>
  </si>
  <si>
    <t xml:space="preserve">  农村综合改革</t>
  </si>
  <si>
    <t xml:space="preserve">   对村级公益事业建设的补助</t>
  </si>
  <si>
    <t xml:space="preserve">   对村民委员会和村党支部的补助</t>
  </si>
  <si>
    <t xml:space="preserve">  普惠金融发展支出</t>
  </si>
  <si>
    <t xml:space="preserve">   农业保险保费补贴</t>
  </si>
  <si>
    <t xml:space="preserve">   创业担保贷款贴息及奖补</t>
  </si>
  <si>
    <t xml:space="preserve">   其他普惠金融发展支出</t>
  </si>
  <si>
    <t xml:space="preserve">  目标价格补贴</t>
  </si>
  <si>
    <t xml:space="preserve">   其他目标价格补贴</t>
  </si>
  <si>
    <t xml:space="preserve">  其他农林水支出(款)</t>
  </si>
  <si>
    <t xml:space="preserve">    其他农林水支出(项)</t>
  </si>
  <si>
    <t>11、214</t>
  </si>
  <si>
    <t xml:space="preserve">  公路水路运输</t>
  </si>
  <si>
    <t xml:space="preserve">  一般行政管理事务</t>
  </si>
  <si>
    <t xml:space="preserve">   公路建设</t>
  </si>
  <si>
    <t xml:space="preserve">   公路养护</t>
  </si>
  <si>
    <t xml:space="preserve">   公路运输管理</t>
  </si>
  <si>
    <t xml:space="preserve">   其他公路水路运输支出</t>
  </si>
  <si>
    <t xml:space="preserve">  车辆购置税支出</t>
  </si>
  <si>
    <t xml:space="preserve">  车辆购置税用于公路等基础设施建设支出</t>
  </si>
  <si>
    <t xml:space="preserve">  其他交通运输支出</t>
  </si>
  <si>
    <t xml:space="preserve">   公共交通运营补助</t>
  </si>
  <si>
    <t xml:space="preserve">   其他交通运输支出</t>
  </si>
  <si>
    <t>12、215</t>
  </si>
  <si>
    <t xml:space="preserve">  制造业</t>
  </si>
  <si>
    <t xml:space="preserve">   其他制造业支出</t>
  </si>
  <si>
    <t xml:space="preserve">  支持中小企业发展和管理支出</t>
  </si>
  <si>
    <t xml:space="preserve">   中小企业发展专项</t>
  </si>
  <si>
    <t xml:space="preserve">   其他支持中小企业发展和管理支出</t>
  </si>
  <si>
    <t xml:space="preserve">  其他资源勘探工业信息等支出</t>
  </si>
  <si>
    <t xml:space="preserve">   其他资源勘探工业信息等支出</t>
  </si>
  <si>
    <t>13、216</t>
  </si>
  <si>
    <t xml:space="preserve">  商业流通事务</t>
  </si>
  <si>
    <t xml:space="preserve">   其他商业流通事务支出</t>
  </si>
  <si>
    <t xml:space="preserve">  涉外发展服务支出</t>
  </si>
  <si>
    <t xml:space="preserve">   其他涉外发展服务支出</t>
  </si>
  <si>
    <t xml:space="preserve">  其他商业服务业等支出</t>
  </si>
  <si>
    <t xml:space="preserve">    服务业基础设施建设</t>
  </si>
  <si>
    <t xml:space="preserve">   其他商业服务业等支出</t>
  </si>
  <si>
    <t>14、217</t>
  </si>
  <si>
    <t xml:space="preserve">  金融发展支出</t>
  </si>
  <si>
    <t xml:space="preserve">   其他金融发展支出</t>
  </si>
  <si>
    <t>15、220</t>
  </si>
  <si>
    <t xml:space="preserve">  自然资源事务</t>
  </si>
  <si>
    <t xml:space="preserve">   自然资源规划及管理</t>
  </si>
  <si>
    <t xml:space="preserve">   自然资源调查与确权登记</t>
  </si>
  <si>
    <t xml:space="preserve">   其他自然资源事务支出</t>
  </si>
  <si>
    <t>16、221</t>
  </si>
  <si>
    <t xml:space="preserve">  保障性安居工程支出</t>
  </si>
  <si>
    <t xml:space="preserve">   棚户区改造</t>
  </si>
  <si>
    <t xml:space="preserve">   公共租赁住房</t>
  </si>
  <si>
    <t xml:space="preserve">   保障性租赁住房</t>
  </si>
  <si>
    <t xml:space="preserve">   保障性住房租金补贴</t>
  </si>
  <si>
    <t xml:space="preserve">   老旧小区改造</t>
  </si>
  <si>
    <t xml:space="preserve">   其他保障性安居工程支出</t>
  </si>
  <si>
    <t xml:space="preserve">  住房改革支出</t>
  </si>
  <si>
    <t xml:space="preserve">   住房公积金</t>
  </si>
  <si>
    <t>17、222</t>
  </si>
  <si>
    <t xml:space="preserve">  重要商品储备</t>
  </si>
  <si>
    <t xml:space="preserve">   肉类储备</t>
  </si>
  <si>
    <t xml:space="preserve">  粮油物资事务</t>
  </si>
  <si>
    <t xml:space="preserve">   其他粮油物资事务支出</t>
  </si>
  <si>
    <t>18、224</t>
  </si>
  <si>
    <t xml:space="preserve">  应急管理事务</t>
  </si>
  <si>
    <t xml:space="preserve">   灾害风险防治</t>
  </si>
  <si>
    <t xml:space="preserve">   安全监管</t>
  </si>
  <si>
    <t xml:space="preserve">   应急管理</t>
  </si>
  <si>
    <t xml:space="preserve">   其他应急管理支出</t>
  </si>
  <si>
    <t xml:space="preserve">  消防救援事务</t>
  </si>
  <si>
    <t xml:space="preserve">   消防应急救援</t>
  </si>
  <si>
    <t xml:space="preserve">   其他消防救援事务支出</t>
  </si>
  <si>
    <t xml:space="preserve">  自然灾害救灾及恢复重建支出</t>
  </si>
  <si>
    <t xml:space="preserve">  自然灾害救灾补助</t>
  </si>
  <si>
    <t xml:space="preserve">  自然灾害防治</t>
  </si>
  <si>
    <t xml:space="preserve">   其他自然灾害防治支出</t>
  </si>
  <si>
    <t>19、227</t>
  </si>
  <si>
    <t xml:space="preserve">  预备费</t>
  </si>
  <si>
    <t xml:space="preserve">   预备费</t>
  </si>
  <si>
    <t>20、229</t>
  </si>
  <si>
    <t xml:space="preserve">  其他支出</t>
  </si>
  <si>
    <t xml:space="preserve">   其他支出</t>
  </si>
  <si>
    <t>21、232</t>
  </si>
  <si>
    <t xml:space="preserve">  地方政府一般债务付息支出</t>
  </si>
  <si>
    <t xml:space="preserve">   地方政府一般债券付息支出</t>
  </si>
  <si>
    <t xml:space="preserve">  地方政府向国际组织借款付息支出</t>
  </si>
  <si>
    <t>表六</t>
  </si>
  <si>
    <t>2024年本级一般公共预算基本支出预算表</t>
  </si>
  <si>
    <t>1、</t>
  </si>
  <si>
    <t xml:space="preserve">  </t>
  </si>
  <si>
    <t>2、机关工资福利支出</t>
  </si>
  <si>
    <t xml:space="preserve">  工资奖金津补贴</t>
  </si>
  <si>
    <t>3、机关商品和服务支出</t>
  </si>
  <si>
    <t xml:space="preserve">  办公经费</t>
  </si>
  <si>
    <t xml:space="preserve">  其他商品和服务支出</t>
  </si>
  <si>
    <t>4、对事业单位经常性补助</t>
  </si>
  <si>
    <t xml:space="preserve">  商品和服务支出</t>
  </si>
  <si>
    <t>5、债务还本支出</t>
  </si>
  <si>
    <t xml:space="preserve">  国内债务还本</t>
  </si>
  <si>
    <t>6、转移性支出</t>
  </si>
  <si>
    <t xml:space="preserve">  上下级政府间转移性支出</t>
  </si>
  <si>
    <t xml:space="preserve">  安排预算稳定调节基金</t>
  </si>
  <si>
    <t>7、预备费及预留</t>
  </si>
  <si>
    <t>8、其他支出</t>
  </si>
  <si>
    <t>表七</t>
  </si>
  <si>
    <t>2024年本级一般公共预算对下级的转移支付预算分项目表</t>
  </si>
  <si>
    <t>合       计</t>
  </si>
  <si>
    <t>本地区无此项支出</t>
  </si>
  <si>
    <t>一般转移支付</t>
  </si>
  <si>
    <t>专项转移支付</t>
  </si>
  <si>
    <t>表八</t>
  </si>
  <si>
    <t>2024年本级一般公共预算对下级的转移支付预算分地区表</t>
  </si>
  <si>
    <t>地  区</t>
  </si>
  <si>
    <t>无下设辖区</t>
  </si>
  <si>
    <t>表十一</t>
  </si>
  <si>
    <t>2024年地方政府一般债务限额和余额情况表</t>
  </si>
  <si>
    <t>项           目</t>
  </si>
  <si>
    <t>限额</t>
  </si>
  <si>
    <t>余额</t>
  </si>
  <si>
    <t>一、上上年年末地方政府一般债务余额实际数</t>
  </si>
  <si>
    <t>二、上年年末地方政府债务余额限额</t>
  </si>
  <si>
    <t>三、上年地方政府一般债务发行额</t>
  </si>
  <si>
    <t xml:space="preserve">    中央转贷地方的国际金融组织和外国政府贷款</t>
  </si>
  <si>
    <t xml:space="preserve">    上年地方政府一般债券发行额</t>
  </si>
  <si>
    <t>四、上年地方政府一般债务还本额</t>
  </si>
  <si>
    <t>五、上年末地方政府一般债务余额预计执行数</t>
  </si>
  <si>
    <t>六、本年地方财政赤字</t>
  </si>
  <si>
    <t>七、本年末地方政府一般债务余额限额</t>
  </si>
  <si>
    <t>表十二</t>
  </si>
  <si>
    <t>2024年政府性基金收入预算表</t>
  </si>
  <si>
    <t>项          目</t>
  </si>
  <si>
    <t>非税收入</t>
  </si>
  <si>
    <t xml:space="preserve">  政府性基金收入</t>
  </si>
  <si>
    <t xml:space="preserve">   国有土地使用权出让收入</t>
  </si>
  <si>
    <t xml:space="preserve">   城市基础设施配套费收入</t>
  </si>
  <si>
    <t xml:space="preserve">   污水处理费收入</t>
  </si>
  <si>
    <t xml:space="preserve">  专项债务对应项目专项收入</t>
  </si>
  <si>
    <t xml:space="preserve">   其他地方自行试点项目收益专项债券对应项目专项收入</t>
  </si>
  <si>
    <t>地方政府专项债务收入</t>
  </si>
  <si>
    <t xml:space="preserve">    政府性基金补助收入</t>
  </si>
  <si>
    <t xml:space="preserve">    上年结转收入</t>
  </si>
  <si>
    <t>表十三</t>
  </si>
  <si>
    <t>2024年政府性基金支出预算表</t>
  </si>
  <si>
    <t>项        目</t>
  </si>
  <si>
    <t>212</t>
  </si>
  <si>
    <t xml:space="preserve">  国有土地使用权出让收入安排的支出</t>
  </si>
  <si>
    <t xml:space="preserve">   征地和拆迁补偿支出</t>
  </si>
  <si>
    <t xml:space="preserve">   土地开发支出</t>
  </si>
  <si>
    <t xml:space="preserve">   农村基础设施建设支出</t>
  </si>
  <si>
    <t xml:space="preserve">   补助被征地农民支出</t>
  </si>
  <si>
    <t xml:space="preserve">   其他国有土地使用权出让收入安排的支出</t>
  </si>
  <si>
    <t>213</t>
  </si>
  <si>
    <t xml:space="preserve">  大中型水库移民后期扶持基金支出</t>
  </si>
  <si>
    <t xml:space="preserve">   大中型水库移民后期扶持基金支出</t>
  </si>
  <si>
    <t>229</t>
  </si>
  <si>
    <t xml:space="preserve">  其他政府性基金及对应专项债务收入安排的支出</t>
  </si>
  <si>
    <t xml:space="preserve">   其他地方自行试点项目收益专项债券收入安排的支出</t>
  </si>
  <si>
    <t xml:space="preserve">  彩票公益金安排的支出</t>
  </si>
  <si>
    <t xml:space="preserve">   彩票公益金安排的支出</t>
  </si>
  <si>
    <t xml:space="preserve">    用于城乡医疗救助的彩票公益金支出</t>
  </si>
  <si>
    <t>232</t>
  </si>
  <si>
    <t xml:space="preserve">  地方政府专项债务付息支出</t>
  </si>
  <si>
    <t xml:space="preserve">   国有土地使用权出让金债务付息支出</t>
  </si>
  <si>
    <t xml:space="preserve">   土地储备专项债券付息支出</t>
  </si>
  <si>
    <t xml:space="preserve">   棚户区改造专项债券付息支出</t>
  </si>
  <si>
    <t xml:space="preserve">   其他地方自行试点项目收益专项债券付息支出</t>
  </si>
  <si>
    <t xml:space="preserve">    本级支出合计</t>
  </si>
  <si>
    <t>地方政府专项债务还本支出</t>
  </si>
  <si>
    <t xml:space="preserve">    政府性基金上解支出</t>
  </si>
  <si>
    <t xml:space="preserve">    支出总计</t>
  </si>
  <si>
    <t>表十四</t>
  </si>
  <si>
    <t>2024年本级政府性基金收入预算表</t>
  </si>
  <si>
    <t>表十五</t>
  </si>
  <si>
    <t>2024年本级政府性基金支出预算表</t>
  </si>
  <si>
    <t>表十六</t>
  </si>
  <si>
    <t>2024年本级政府性基金预算对下级的转移支付预算分项目表</t>
  </si>
  <si>
    <t>上年年执行数</t>
  </si>
  <si>
    <t>表十七</t>
  </si>
  <si>
    <t>2024年本级政府性基金预算对下级的转移支付预算分地区表</t>
  </si>
  <si>
    <t>地区</t>
  </si>
  <si>
    <t>表十八</t>
  </si>
  <si>
    <t>2024年地方政府专项债务限额和余额情况表</t>
  </si>
  <si>
    <t>限    额</t>
  </si>
  <si>
    <t>余   额</t>
  </si>
  <si>
    <t>一、上上年年末地方政府专项债务余额实际数</t>
  </si>
  <si>
    <t>二、上年年末地方政府专项债务余额限额</t>
  </si>
  <si>
    <t>三、上年地方政府专项债务发行额</t>
  </si>
  <si>
    <t>四、上年地方政府专项债务还本额</t>
  </si>
  <si>
    <t>五、上年末地方政府专项债务余额预计执行数</t>
  </si>
  <si>
    <t>六、本年地方政府专项债务新增限额</t>
  </si>
  <si>
    <t>七、本年末地方政府专项债务余额限额</t>
  </si>
  <si>
    <t>表十九</t>
  </si>
  <si>
    <t>2024年国有资本经营收入预算表</t>
  </si>
  <si>
    <t xml:space="preserve">  国有资本经营收入</t>
  </si>
  <si>
    <t xml:space="preserve">   其他企业利润收入</t>
  </si>
  <si>
    <t xml:space="preserve">  国有资本经营预算转移支付收入</t>
  </si>
  <si>
    <t xml:space="preserve">  上年结余收入</t>
  </si>
  <si>
    <t>表二十</t>
  </si>
  <si>
    <t>2024年国有资本经营支出预算表</t>
  </si>
  <si>
    <t>项      目</t>
  </si>
  <si>
    <t>1、解决历史遗留问题及改革成本支出</t>
  </si>
  <si>
    <t xml:space="preserve">  国有企业退休人员社会化管理补助支出</t>
  </si>
  <si>
    <t xml:space="preserve">  年终结余</t>
  </si>
  <si>
    <t xml:space="preserve">  国有资本经营预算调出资金</t>
  </si>
  <si>
    <t>表二十一</t>
  </si>
  <si>
    <t>2024年本级国有资本经营收入预算表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</si>
  <si>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</si>
  <si>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</si>
  <si>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</si>
  <si>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</si>
  <si>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</si>
  <si>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国有资本经营预算上解收入</t>
  </si>
  <si>
    <t>表二十二</t>
  </si>
  <si>
    <t>2024年本级国有资本经营支出预算表</t>
  </si>
  <si>
    <t xml:space="preserve"> 上级补助</t>
  </si>
  <si>
    <t xml:space="preserve"> 年终结余</t>
  </si>
  <si>
    <t>表二十三</t>
  </si>
  <si>
    <t>2024年社会保险基金预算收支草案</t>
  </si>
  <si>
    <t>合计</t>
  </si>
  <si>
    <t>机关事业单位基本养老保险基金</t>
  </si>
  <si>
    <t>职工基本医疗保险（含生育保险）基金</t>
  </si>
  <si>
    <t>城乡居民基本医疗保险基金</t>
  </si>
  <si>
    <t>工伤保险
基    金</t>
  </si>
  <si>
    <t>失业保险
基    金</t>
  </si>
  <si>
    <t>一、收入</t>
  </si>
  <si>
    <t>本地区无此项收入</t>
  </si>
  <si>
    <t xml:space="preserve">   1.社会保险费收入</t>
  </si>
  <si>
    <t xml:space="preserve">   2.财政补贴收入</t>
  </si>
  <si>
    <t xml:space="preserve">   3.利息收入</t>
  </si>
  <si>
    <t xml:space="preserve">   4.委托投资收益</t>
  </si>
  <si>
    <t xml:space="preserve">   5.转移收入</t>
  </si>
  <si>
    <t xml:space="preserve">   6.其他收入</t>
  </si>
  <si>
    <t xml:space="preserve">   7.下级上解收入</t>
  </si>
  <si>
    <t>二、支出</t>
  </si>
  <si>
    <t xml:space="preserve">   1.社会保险待遇支出</t>
  </si>
  <si>
    <t xml:space="preserve">   2.转移支出</t>
  </si>
  <si>
    <t xml:space="preserve">   3.其他支出</t>
  </si>
  <si>
    <t xml:space="preserve">   4.补助下级</t>
  </si>
  <si>
    <t xml:space="preserve">   5.上解上级</t>
  </si>
  <si>
    <t>三、本年收支结余</t>
  </si>
  <si>
    <t>四、上年结余</t>
  </si>
  <si>
    <t>五、年末滚存结余</t>
  </si>
  <si>
    <t>表二十四</t>
  </si>
  <si>
    <t>2024年社会保险基金预算收入表</t>
  </si>
  <si>
    <t>单位：万元</t>
  </si>
  <si>
    <t>科目编码</t>
  </si>
  <si>
    <t>科目名称</t>
  </si>
  <si>
    <t>预算数</t>
  </si>
  <si>
    <t>社会保险基金预算收入</t>
  </si>
  <si>
    <t>社会保险基金收入</t>
  </si>
  <si>
    <t xml:space="preserve">  失业保险基金收入</t>
  </si>
  <si>
    <t xml:space="preserve">    失业保险费收入</t>
  </si>
  <si>
    <t xml:space="preserve">    失业保险基金利息收入</t>
  </si>
  <si>
    <t xml:space="preserve">    其他失业保险基金收入</t>
  </si>
  <si>
    <t xml:space="preserve">  城镇职工基本医疗保险基金收入</t>
  </si>
  <si>
    <t xml:space="preserve">    职工基本医疗保险费收入</t>
  </si>
  <si>
    <t xml:space="preserve">    职工基本医疗保险基金利息收入</t>
  </si>
  <si>
    <t xml:space="preserve">    其他职工基本医疗保险基金收入</t>
  </si>
  <si>
    <t xml:space="preserve">  城乡居民基本医疗保险基金收入</t>
  </si>
  <si>
    <t xml:space="preserve">    城乡居民医疗保险费收入</t>
  </si>
  <si>
    <t xml:space="preserve">    城乡居民医疗保险财政补贴收入</t>
  </si>
  <si>
    <t xml:space="preserve">    城乡居民医疗保险基金利息收入</t>
  </si>
  <si>
    <t xml:space="preserve">    其他城乡居民医疗保险基金收入</t>
  </si>
  <si>
    <t xml:space="preserve">  工伤保险基金收入</t>
  </si>
  <si>
    <t xml:space="preserve">    工伤保险费收入</t>
  </si>
  <si>
    <t xml:space="preserve">    工伤保险基金利息收入</t>
  </si>
  <si>
    <t xml:space="preserve">    其他工伤保险基金收入</t>
  </si>
  <si>
    <t xml:space="preserve">  机关事业单位基本养老保险费收入</t>
  </si>
  <si>
    <t xml:space="preserve">    机关事业单位基本养老保险费收入</t>
  </si>
  <si>
    <t xml:space="preserve">    机关事业单位基本养老保险基金财政补助收入</t>
  </si>
  <si>
    <t xml:space="preserve">    机关事业单位基本养老保险基金利息收入</t>
  </si>
  <si>
    <t xml:space="preserve">    其他机关事业单位基本养老保险基金收入</t>
  </si>
  <si>
    <t>表二十五</t>
  </si>
  <si>
    <t>2024年社会保险基金预算支出表</t>
  </si>
  <si>
    <t>社会保险基金预算支出</t>
  </si>
  <si>
    <t>社会保险基金支出</t>
  </si>
  <si>
    <t xml:space="preserve">  失业保险基金支出</t>
  </si>
  <si>
    <t xml:space="preserve">    失业保险金</t>
  </si>
  <si>
    <t xml:space="preserve">    医疗保险费</t>
  </si>
  <si>
    <t xml:space="preserve">    其他失业保险基金支出</t>
  </si>
  <si>
    <t xml:space="preserve">  基本医疗保险基金支出</t>
  </si>
  <si>
    <t xml:space="preserve">    职工基本医疗保险统筹基金</t>
  </si>
  <si>
    <t xml:space="preserve">    职工基本医疗保险个人账户基金</t>
  </si>
  <si>
    <t xml:space="preserve">    其他职工基本医疗保险基金支出</t>
  </si>
  <si>
    <t xml:space="preserve">  城乡居民基本医疗保险基金支出</t>
  </si>
  <si>
    <t xml:space="preserve">    城乡居民医疗保险费支出</t>
  </si>
  <si>
    <t xml:space="preserve">    城乡居民大病保险支出</t>
  </si>
  <si>
    <t xml:space="preserve">    其他城乡居民医疗保险基金支出</t>
  </si>
  <si>
    <t xml:space="preserve">  工伤保险基金支出</t>
  </si>
  <si>
    <t xml:space="preserve">    工伤保险待遇</t>
  </si>
  <si>
    <t xml:space="preserve">    劳动能力鉴定支出</t>
  </si>
  <si>
    <t xml:space="preserve">    工伤预防费用支出</t>
  </si>
  <si>
    <t xml:space="preserve">    其他工伤保险基金支出</t>
  </si>
  <si>
    <t xml:space="preserve">  机关事业单位基本养老保险基金支出</t>
  </si>
  <si>
    <t xml:space="preserve">    基本养老金支出</t>
  </si>
  <si>
    <r>
      <rPr>
        <sz val="10"/>
        <rFont val="方正书简体"/>
        <charset val="134"/>
      </rPr>
      <t xml:space="preserve">    </t>
    </r>
    <r>
      <rPr>
        <sz val="10"/>
        <rFont val="宋体"/>
        <charset val="134"/>
      </rPr>
      <t>其他机关事业单位基本养老保险基金支出</t>
    </r>
  </si>
  <si>
    <t>表二十六</t>
  </si>
  <si>
    <t>2023年政府债务举借情况</t>
  </si>
  <si>
    <t xml:space="preserve">   根据新预算法、《国务院关于加强地方政府性债务管理的意见》（国发〔2014〕43号）有关规定，从2015年起，中央对地方政府债务实行限额管理，年度地方政府债务限额等于上年限额加上当年下达新增限额。地方政府在中央下达限额内提出本地区政府债务限额，报同级人大常委会批准，并在批准的限额内举借和偿还政府债务。
   截至2022年末，我区政府债务余额53.96亿元。2023年我区由省政府代为发行新增债券5.53亿元，其中：一般债券0.8亿元，专项债券4.73亿元。在发行的专项债券4.73亿元中，保障性安居工程项目1亿元，再融资债券3.73亿元。发行的政府债券平均期限为14.43年期，平均利率为2.86%，缓解了有收益的公益性项目建设投资资金需要，减轻了利息负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</si>
</sst>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50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20"/>
      <color rgb="FF000000"/>
      <name val="宋体"/>
      <charset val="1"/>
    </font>
    <font>
      <b/>
      <sz val="20"/>
      <color indexed="8"/>
      <name val="宋体"/>
      <charset val="1"/>
    </font>
    <font>
      <sz val="14"/>
      <color rgb="FF000000"/>
      <name val="宋体"/>
      <charset val="1"/>
      <scheme val="minor"/>
    </font>
    <font>
      <b/>
      <sz val="20"/>
      <name val="宋体"/>
      <charset val="134"/>
    </font>
    <font>
      <sz val="10"/>
      <name val="方正书简体"/>
      <charset val="134"/>
    </font>
    <font>
      <b/>
      <sz val="10"/>
      <name val="方正书简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9"/>
      <color indexed="8"/>
      <name val="宋体"/>
      <charset val="1"/>
      <scheme val="minor"/>
    </font>
    <font>
      <sz val="10"/>
      <color indexed="8"/>
      <name val="宋体"/>
      <charset val="1"/>
    </font>
    <font>
      <b/>
      <sz val="9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4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SimSun"/>
      <charset val="134"/>
    </font>
    <font>
      <sz val="11"/>
      <color rgb="FFFF0000"/>
      <name val="宋体"/>
      <charset val="1"/>
      <scheme val="minor"/>
    </font>
    <font>
      <sz val="11"/>
      <name val="宋体"/>
      <charset val="1"/>
      <scheme val="minor"/>
    </font>
    <font>
      <sz val="12"/>
      <name val="SimSun"/>
      <charset val="134"/>
    </font>
    <font>
      <b/>
      <sz val="12"/>
      <name val="SimSun"/>
      <charset val="134"/>
    </font>
    <font>
      <b/>
      <sz val="24"/>
      <name val="宋体"/>
      <charset val="134"/>
    </font>
    <font>
      <sz val="15"/>
      <name val="黑体"/>
      <charset val="134"/>
    </font>
    <font>
      <sz val="15"/>
      <name val="宋体"/>
      <charset val="134"/>
      <scheme val="minor"/>
    </font>
    <font>
      <sz val="15"/>
      <name val="仿宋_GB2312"/>
      <charset val="134"/>
    </font>
    <font>
      <b/>
      <sz val="40"/>
      <color indexed="8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9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9" fillId="0" borderId="0"/>
    <xf numFmtId="0" fontId="49" fillId="0" borderId="0"/>
  </cellStyleXfs>
  <cellXfs count="1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176" fontId="10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0" xfId="0" applyFo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177" fontId="9" fillId="0" borderId="4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 wrapText="1"/>
    </xf>
    <xf numFmtId="10" fontId="10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 wrapText="1"/>
    </xf>
    <xf numFmtId="177" fontId="10" fillId="0" borderId="4" xfId="0" applyNumberFormat="1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 wrapText="1"/>
    </xf>
    <xf numFmtId="177" fontId="0" fillId="0" borderId="0" xfId="0" applyNumberFormat="1" applyFont="1">
      <alignment vertical="center"/>
    </xf>
    <xf numFmtId="177" fontId="5" fillId="0" borderId="0" xfId="0" applyNumberFormat="1" applyFont="1" applyBorder="1" applyAlignment="1">
      <alignment horizontal="center" vertical="center" wrapText="1"/>
    </xf>
    <xf numFmtId="177" fontId="14" fillId="0" borderId="0" xfId="0" applyNumberFormat="1" applyFont="1" applyBorder="1" applyAlignment="1">
      <alignment vertical="center" wrapText="1"/>
    </xf>
    <xf numFmtId="177" fontId="15" fillId="0" borderId="0" xfId="0" applyNumberFormat="1" applyFont="1" applyBorder="1" applyAlignment="1">
      <alignment horizontal="right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right" vertical="center" wrapText="1"/>
    </xf>
    <xf numFmtId="177" fontId="12" fillId="0" borderId="0" xfId="0" applyNumberFormat="1" applyFo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77" fontId="14" fillId="0" borderId="0" xfId="0" applyNumberFormat="1" applyFont="1" applyFill="1" applyBorder="1" applyAlignment="1">
      <alignment vertical="center" wrapText="1"/>
    </xf>
    <xf numFmtId="177" fontId="15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177" fontId="13" fillId="0" borderId="4" xfId="0" applyNumberFormat="1" applyFont="1" applyFill="1" applyBorder="1" applyAlignment="1">
      <alignment vertical="center" wrapText="1"/>
    </xf>
    <xf numFmtId="177" fontId="13" fillId="0" borderId="4" xfId="0" applyNumberFormat="1" applyFont="1" applyFill="1" applyBorder="1" applyAlignment="1">
      <alignment horizontal="right" vertical="center" wrapText="1"/>
    </xf>
    <xf numFmtId="10" fontId="14" fillId="0" borderId="4" xfId="0" applyNumberFormat="1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177" fontId="14" fillId="0" borderId="4" xfId="0" applyNumberFormat="1" applyFont="1" applyFill="1" applyBorder="1" applyAlignment="1">
      <alignment vertical="center" wrapText="1"/>
    </xf>
    <xf numFmtId="177" fontId="14" fillId="0" borderId="4" xfId="0" applyNumberFormat="1" applyFont="1" applyFill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177" fontId="19" fillId="0" borderId="0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vertical="center" wrapText="1"/>
    </xf>
    <xf numFmtId="10" fontId="13" fillId="0" borderId="4" xfId="0" applyNumberFormat="1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10" fontId="9" fillId="0" borderId="4" xfId="0" applyNumberFormat="1" applyFont="1" applyBorder="1" applyAlignment="1">
      <alignment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4" fontId="14" fillId="0" borderId="0" xfId="0" applyNumberFormat="1" applyFont="1" applyBorder="1" applyAlignment="1">
      <alignment vertical="center" wrapText="1"/>
    </xf>
    <xf numFmtId="4" fontId="22" fillId="0" borderId="4" xfId="0" applyNumberFormat="1" applyFont="1" applyFill="1" applyBorder="1" applyAlignment="1">
      <alignment vertical="center" wrapText="1"/>
    </xf>
    <xf numFmtId="177" fontId="9" fillId="0" borderId="1" xfId="0" applyNumberFormat="1" applyFont="1" applyFill="1" applyBorder="1" applyAlignment="1" applyProtection="1">
      <alignment horizontal="right" vertical="center"/>
    </xf>
    <xf numFmtId="0" fontId="10" fillId="3" borderId="1" xfId="0" applyNumberFormat="1" applyFont="1" applyFill="1" applyBorder="1" applyAlignment="1" applyProtection="1">
      <alignment horizontal="left" vertical="center"/>
    </xf>
    <xf numFmtId="177" fontId="10" fillId="0" borderId="1" xfId="0" applyNumberFormat="1" applyFont="1" applyFill="1" applyBorder="1" applyAlignment="1" applyProtection="1">
      <alignment horizontal="right" vertical="center"/>
    </xf>
    <xf numFmtId="0" fontId="10" fillId="0" borderId="4" xfId="0" applyFont="1" applyFill="1" applyBorder="1" applyAlignment="1">
      <alignment vertical="center" wrapText="1"/>
    </xf>
    <xf numFmtId="177" fontId="9" fillId="0" borderId="4" xfId="0" applyNumberFormat="1" applyFont="1" applyFill="1" applyBorder="1" applyAlignment="1">
      <alignment vertical="center" wrapText="1"/>
    </xf>
    <xf numFmtId="177" fontId="10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vertical="center" wrapText="1"/>
    </xf>
    <xf numFmtId="177" fontId="9" fillId="0" borderId="5" xfId="0" applyNumberFormat="1" applyFont="1" applyFill="1" applyBorder="1" applyAlignment="1">
      <alignment vertical="center" wrapText="1"/>
    </xf>
    <xf numFmtId="177" fontId="10" fillId="0" borderId="5" xfId="0" applyNumberFormat="1" applyFont="1" applyFill="1" applyBorder="1" applyAlignment="1">
      <alignment vertical="center" wrapText="1"/>
    </xf>
    <xf numFmtId="4" fontId="22" fillId="0" borderId="4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justify"/>
    </xf>
    <xf numFmtId="0" fontId="26" fillId="0" borderId="1" xfId="0" applyFont="1" applyFill="1" applyBorder="1" applyAlignment="1">
      <alignment horizontal="justify"/>
    </xf>
    <xf numFmtId="0" fontId="27" fillId="0" borderId="1" xfId="0" applyFont="1" applyFill="1" applyBorder="1" applyAlignment="1">
      <alignment horizontal="justify"/>
    </xf>
    <xf numFmtId="0" fontId="28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 2 2 2" xfId="49"/>
    <cellStyle name="常规_预算公开附件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8:L18"/>
  <sheetViews>
    <sheetView workbookViewId="0">
      <selection activeCell="E25" sqref="E25"/>
    </sheetView>
  </sheetViews>
  <sheetFormatPr defaultColWidth="9" defaultRowHeight="13.5"/>
  <cols>
    <col min="1" max="1" width="17.75" customWidth="1"/>
    <col min="12" max="12" width="29.5" customWidth="1"/>
  </cols>
  <sheetData>
    <row r="18" ht="99" customHeight="1" spans="1:12">
      <c r="A18" s="111" t="s">
        <v>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</row>
  </sheetData>
  <mergeCells count="1">
    <mergeCell ref="A18:L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C5" sqref="C5"/>
    </sheetView>
  </sheetViews>
  <sheetFormatPr defaultColWidth="10" defaultRowHeight="13.5" outlineLevelCol="3"/>
  <cols>
    <col min="1" max="1" width="25.6416666666667" customWidth="1"/>
    <col min="2" max="3" width="30.775" customWidth="1"/>
    <col min="4" max="4" width="18.25" customWidth="1"/>
    <col min="5" max="5" width="9.76666666666667" customWidth="1"/>
  </cols>
  <sheetData>
    <row r="1" ht="16.35" customHeight="1" spans="1:1">
      <c r="A1" s="39" t="s">
        <v>464</v>
      </c>
    </row>
    <row r="2" ht="58.65" customHeight="1" spans="1:4">
      <c r="A2" s="40" t="s">
        <v>465</v>
      </c>
      <c r="B2" s="40"/>
      <c r="C2" s="40"/>
      <c r="D2" s="40"/>
    </row>
    <row r="3" ht="19.8" customHeight="1" spans="1:4">
      <c r="A3" s="41"/>
      <c r="B3" s="41"/>
      <c r="C3" s="42" t="s">
        <v>35</v>
      </c>
      <c r="D3" s="42"/>
    </row>
    <row r="4" ht="39.1" customHeight="1" spans="1:4">
      <c r="A4" s="43" t="s">
        <v>466</v>
      </c>
      <c r="B4" s="43" t="s">
        <v>37</v>
      </c>
      <c r="C4" s="43" t="s">
        <v>38</v>
      </c>
      <c r="D4" s="43" t="s">
        <v>39</v>
      </c>
    </row>
    <row r="5" ht="26.05" customHeight="1" spans="1:4">
      <c r="A5" s="48"/>
      <c r="C5" s="51"/>
      <c r="D5" s="48"/>
    </row>
    <row r="6" ht="26.05" customHeight="1" spans="1:4">
      <c r="A6" s="43" t="s">
        <v>460</v>
      </c>
      <c r="B6" s="48" t="s">
        <v>467</v>
      </c>
      <c r="C6" s="46">
        <v>0</v>
      </c>
      <c r="D6" s="48"/>
    </row>
    <row r="7" ht="16.35" customHeight="1"/>
    <row r="8" ht="16.35" customHeight="1"/>
    <row r="9" ht="16.35" customHeight="1"/>
    <row r="10" ht="16.35" customHeight="1" spans="3:3">
      <c r="C10" s="91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M21" sqref="M21"/>
    </sheetView>
  </sheetViews>
  <sheetFormatPr defaultColWidth="10" defaultRowHeight="13.5" outlineLevelCol="2"/>
  <cols>
    <col min="1" max="1" width="43.8333333333333" style="89" customWidth="1"/>
    <col min="2" max="2" width="22.6166666666667" style="89" customWidth="1"/>
    <col min="3" max="3" width="20.9" style="89" customWidth="1"/>
    <col min="4" max="4" width="9.76666666666667" style="89" customWidth="1"/>
    <col min="5" max="16384" width="10" style="89"/>
  </cols>
  <sheetData>
    <row r="1" s="89" customFormat="1" ht="16.35" customHeight="1" spans="1:3">
      <c r="A1" s="39" t="s">
        <v>468</v>
      </c>
      <c r="B1" s="90"/>
      <c r="C1" s="90"/>
    </row>
    <row r="2" s="89" customFormat="1" ht="45" customHeight="1" spans="1:3">
      <c r="A2" s="40" t="s">
        <v>469</v>
      </c>
      <c r="B2" s="40"/>
      <c r="C2" s="40"/>
    </row>
    <row r="3" s="89" customFormat="1" ht="19.8" customHeight="1" spans="1:3">
      <c r="A3" s="41"/>
      <c r="B3" s="42" t="s">
        <v>35</v>
      </c>
      <c r="C3" s="42"/>
    </row>
    <row r="4" s="89" customFormat="1" ht="39.1" customHeight="1" spans="1:3">
      <c r="A4" s="43" t="s">
        <v>470</v>
      </c>
      <c r="B4" s="43" t="s">
        <v>471</v>
      </c>
      <c r="C4" s="43" t="s">
        <v>472</v>
      </c>
    </row>
    <row r="5" s="89" customFormat="1" ht="22.8" customHeight="1" spans="1:3">
      <c r="A5" s="48" t="s">
        <v>473</v>
      </c>
      <c r="B5" s="50">
        <v>182278</v>
      </c>
      <c r="C5" s="50">
        <v>182278</v>
      </c>
    </row>
    <row r="6" s="89" customFormat="1" ht="22.8" customHeight="1" spans="1:3">
      <c r="A6" s="48" t="s">
        <v>474</v>
      </c>
      <c r="B6" s="50">
        <v>182282</v>
      </c>
      <c r="C6" s="50">
        <v>182282</v>
      </c>
    </row>
    <row r="7" s="89" customFormat="1" ht="22.8" customHeight="1" spans="1:3">
      <c r="A7" s="48" t="s">
        <v>475</v>
      </c>
      <c r="B7" s="50">
        <v>8016</v>
      </c>
      <c r="C7" s="50"/>
    </row>
    <row r="8" s="89" customFormat="1" ht="22.8" customHeight="1" spans="1:3">
      <c r="A8" s="48" t="s">
        <v>476</v>
      </c>
      <c r="B8" s="50"/>
      <c r="C8" s="50"/>
    </row>
    <row r="9" s="89" customFormat="1" ht="22.8" customHeight="1" spans="1:3">
      <c r="A9" s="48" t="s">
        <v>477</v>
      </c>
      <c r="B9" s="50">
        <v>8016</v>
      </c>
      <c r="C9" s="50"/>
    </row>
    <row r="10" s="89" customFormat="1" ht="22.8" customHeight="1" spans="1:3">
      <c r="A10" s="48" t="s">
        <v>478</v>
      </c>
      <c r="B10" s="50">
        <v>8012.8118</v>
      </c>
      <c r="C10" s="50"/>
    </row>
    <row r="11" s="89" customFormat="1" ht="22.8" customHeight="1" spans="1:3">
      <c r="A11" s="48" t="s">
        <v>479</v>
      </c>
      <c r="B11" s="50"/>
      <c r="C11" s="50"/>
    </row>
    <row r="12" s="89" customFormat="1" ht="22.8" customHeight="1" spans="1:3">
      <c r="A12" s="48" t="s">
        <v>480</v>
      </c>
      <c r="B12" s="50"/>
      <c r="C12" s="50"/>
    </row>
    <row r="13" s="89" customFormat="1" ht="22.8" customHeight="1" spans="1:3">
      <c r="A13" s="48" t="s">
        <v>481</v>
      </c>
      <c r="B13" s="50"/>
      <c r="C13" s="50"/>
    </row>
    <row r="14" s="89" customFormat="1" ht="16.35" customHeight="1"/>
    <row r="15" s="89" customFormat="1" ht="16.35" customHeight="1"/>
  </sheetData>
  <mergeCells count="2">
    <mergeCell ref="A2:C2"/>
    <mergeCell ref="B3:C3"/>
  </mergeCells>
  <pageMargins left="0.75" right="0.75" top="0.268999993801117" bottom="0.268999993801117" header="0" footer="0"/>
  <pageSetup paperSize="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1" sqref="$A1:$XFD1048576"/>
    </sheetView>
  </sheetViews>
  <sheetFormatPr defaultColWidth="10" defaultRowHeight="13.5" outlineLevelCol="3"/>
  <cols>
    <col min="1" max="1" width="44.25" customWidth="1"/>
    <col min="2" max="2" width="23.075" style="52" customWidth="1"/>
    <col min="3" max="3" width="23.075" customWidth="1"/>
    <col min="4" max="4" width="20.5" customWidth="1"/>
    <col min="5" max="5" width="9.76666666666667" customWidth="1"/>
  </cols>
  <sheetData>
    <row r="1" ht="16.35" customHeight="1" spans="1:1">
      <c r="A1" s="39" t="s">
        <v>482</v>
      </c>
    </row>
    <row r="2" ht="39.1" customHeight="1" spans="1:4">
      <c r="A2" s="40" t="s">
        <v>483</v>
      </c>
      <c r="B2" s="53"/>
      <c r="C2" s="40"/>
      <c r="D2" s="40"/>
    </row>
    <row r="3" ht="19.8" customHeight="1" spans="1:4">
      <c r="A3" s="41"/>
      <c r="B3" s="54"/>
      <c r="C3" s="42" t="s">
        <v>35</v>
      </c>
      <c r="D3" s="42"/>
    </row>
    <row r="4" ht="39.1" customHeight="1" spans="1:4">
      <c r="A4" s="43" t="s">
        <v>484</v>
      </c>
      <c r="B4" s="56" t="s">
        <v>37</v>
      </c>
      <c r="C4" s="43" t="s">
        <v>38</v>
      </c>
      <c r="D4" s="43" t="s">
        <v>39</v>
      </c>
    </row>
    <row r="5" ht="22.8" customHeight="1" spans="1:4">
      <c r="A5" s="44" t="s">
        <v>485</v>
      </c>
      <c r="B5" s="57">
        <f>SUM(B6,B10)</f>
        <v>86881</v>
      </c>
      <c r="C5" s="46">
        <v>98441</v>
      </c>
      <c r="D5" s="88">
        <f>C5/B5</f>
        <v>1.13305555875278</v>
      </c>
    </row>
    <row r="6" ht="22.8" customHeight="1" spans="1:4">
      <c r="A6" s="44" t="s">
        <v>486</v>
      </c>
      <c r="B6" s="57">
        <f>SUM(B7:B9)</f>
        <v>77681</v>
      </c>
      <c r="C6" s="46">
        <v>86441</v>
      </c>
      <c r="D6" s="88">
        <f>C6/B6</f>
        <v>1.11276888814511</v>
      </c>
    </row>
    <row r="7" ht="22.8" customHeight="1" spans="1:4">
      <c r="A7" s="48" t="s">
        <v>487</v>
      </c>
      <c r="B7" s="50">
        <v>75966</v>
      </c>
      <c r="C7" s="50">
        <v>86000</v>
      </c>
      <c r="D7" s="88">
        <f t="shared" ref="D7:D12" si="0">C7/B7</f>
        <v>1.13208540662928</v>
      </c>
    </row>
    <row r="8" ht="22.8" customHeight="1" spans="1:4">
      <c r="A8" s="48" t="s">
        <v>488</v>
      </c>
      <c r="B8" s="50">
        <v>1479</v>
      </c>
      <c r="C8" s="50">
        <v>441</v>
      </c>
      <c r="D8" s="88">
        <f t="shared" si="0"/>
        <v>0.298174442190669</v>
      </c>
    </row>
    <row r="9" ht="22.8" customHeight="1" spans="1:4">
      <c r="A9" s="48" t="s">
        <v>489</v>
      </c>
      <c r="B9" s="50">
        <v>236</v>
      </c>
      <c r="C9" s="50"/>
      <c r="D9" s="88">
        <f t="shared" si="0"/>
        <v>0</v>
      </c>
    </row>
    <row r="10" ht="22.8" customHeight="1" spans="1:4">
      <c r="A10" s="44" t="s">
        <v>490</v>
      </c>
      <c r="B10" s="45">
        <v>9200</v>
      </c>
      <c r="C10" s="46">
        <v>12000</v>
      </c>
      <c r="D10" s="88"/>
    </row>
    <row r="11" ht="22.8" customHeight="1" spans="1:4">
      <c r="A11" s="48" t="s">
        <v>491</v>
      </c>
      <c r="B11" s="50">
        <v>9200</v>
      </c>
      <c r="C11" s="51">
        <v>12000</v>
      </c>
      <c r="D11" s="88"/>
    </row>
    <row r="12" ht="22.8" customHeight="1" spans="1:4">
      <c r="A12" s="43" t="s">
        <v>70</v>
      </c>
      <c r="B12" s="57">
        <f>SUM(B6,B10)</f>
        <v>86881</v>
      </c>
      <c r="C12" s="81">
        <f>SUM(C6,C10)</f>
        <v>98441</v>
      </c>
      <c r="D12" s="88">
        <f t="shared" si="0"/>
        <v>1.13305555875278</v>
      </c>
    </row>
    <row r="13" ht="22.8" customHeight="1" spans="1:4">
      <c r="A13" s="44" t="s">
        <v>492</v>
      </c>
      <c r="B13" s="45"/>
      <c r="C13" s="81"/>
      <c r="D13" s="44"/>
    </row>
    <row r="14" ht="22.8" customHeight="1" spans="1:4">
      <c r="A14" s="44" t="s">
        <v>72</v>
      </c>
      <c r="B14" s="57">
        <f>SUM(B15:B18)</f>
        <v>48093</v>
      </c>
      <c r="C14" s="46">
        <v>4949</v>
      </c>
      <c r="D14" s="44"/>
    </row>
    <row r="15" ht="22.8" customHeight="1" spans="1:4">
      <c r="A15" s="48" t="s">
        <v>493</v>
      </c>
      <c r="B15" s="50">
        <v>290</v>
      </c>
      <c r="C15" s="51"/>
      <c r="D15" s="48"/>
    </row>
    <row r="16" ht="22.8" customHeight="1" spans="1:4">
      <c r="A16" s="48" t="s">
        <v>494</v>
      </c>
      <c r="B16" s="50">
        <v>463</v>
      </c>
      <c r="C16" s="51">
        <v>4949</v>
      </c>
      <c r="D16" s="48"/>
    </row>
    <row r="17" ht="22.8" customHeight="1" spans="1:4">
      <c r="A17" s="48" t="s">
        <v>77</v>
      </c>
      <c r="B17" s="50"/>
      <c r="C17" s="51"/>
      <c r="D17" s="48"/>
    </row>
    <row r="18" ht="22.8" customHeight="1" spans="1:4">
      <c r="A18" s="48" t="s">
        <v>78</v>
      </c>
      <c r="B18" s="50">
        <v>47340</v>
      </c>
      <c r="C18" s="51"/>
      <c r="D18" s="48"/>
    </row>
    <row r="19" ht="22.8" customHeight="1" spans="1:4">
      <c r="A19" s="43" t="s">
        <v>81</v>
      </c>
      <c r="B19" s="57">
        <f>SUM(B12,B13,B14)</f>
        <v>134974</v>
      </c>
      <c r="C19" s="46">
        <f>SUM(C12,C14)</f>
        <v>103390</v>
      </c>
      <c r="D19" s="47">
        <f>C19/B19</f>
        <v>0.765999377657919</v>
      </c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H20" sqref="H20"/>
    </sheetView>
  </sheetViews>
  <sheetFormatPr defaultColWidth="10" defaultRowHeight="13.5" outlineLevelCol="3"/>
  <cols>
    <col min="1" max="1" width="51.2916666666667" style="59" customWidth="1"/>
    <col min="2" max="2" width="23.075" style="60" customWidth="1"/>
    <col min="3" max="3" width="23.075" style="59" customWidth="1"/>
    <col min="4" max="4" width="10.9416666666667" style="59" customWidth="1"/>
    <col min="5" max="16384" width="10" style="59"/>
  </cols>
  <sheetData>
    <row r="1" s="59" customFormat="1" ht="16.35" customHeight="1" spans="1:2">
      <c r="A1" s="61" t="s">
        <v>495</v>
      </c>
      <c r="B1" s="60"/>
    </row>
    <row r="2" s="59" customFormat="1" ht="39.1" customHeight="1" spans="1:4">
      <c r="A2" s="82" t="s">
        <v>496</v>
      </c>
      <c r="B2" s="83"/>
      <c r="C2" s="82"/>
      <c r="D2" s="82"/>
    </row>
    <row r="3" s="59" customFormat="1" ht="19.8" customHeight="1" spans="1:4">
      <c r="A3" s="64"/>
      <c r="B3" s="65"/>
      <c r="C3" s="67" t="s">
        <v>35</v>
      </c>
      <c r="D3" s="67"/>
    </row>
    <row r="4" s="59" customFormat="1" ht="39.1" customHeight="1" spans="1:4">
      <c r="A4" s="68" t="s">
        <v>497</v>
      </c>
      <c r="B4" s="69" t="s">
        <v>37</v>
      </c>
      <c r="C4" s="68" t="s">
        <v>38</v>
      </c>
      <c r="D4" s="68" t="s">
        <v>39</v>
      </c>
    </row>
    <row r="5" s="59" customFormat="1" ht="22.8" customHeight="1" spans="1:4">
      <c r="A5" s="70" t="s">
        <v>498</v>
      </c>
      <c r="B5" s="71">
        <v>29623</v>
      </c>
      <c r="C5" s="84">
        <v>45233</v>
      </c>
      <c r="D5" s="85">
        <f>C5/B5</f>
        <v>1.52695540627215</v>
      </c>
    </row>
    <row r="6" s="59" customFormat="1" ht="22.8" customHeight="1" spans="1:4">
      <c r="A6" s="70" t="s">
        <v>499</v>
      </c>
      <c r="B6" s="71">
        <v>29623</v>
      </c>
      <c r="C6" s="84">
        <v>45233</v>
      </c>
      <c r="D6" s="85">
        <f t="shared" ref="D6:D34" si="0">C6/B6</f>
        <v>1.52695540627215</v>
      </c>
    </row>
    <row r="7" s="59" customFormat="1" ht="22.8" customHeight="1" spans="1:4">
      <c r="A7" s="74" t="s">
        <v>500</v>
      </c>
      <c r="B7" s="75">
        <v>5980</v>
      </c>
      <c r="C7" s="86">
        <v>10000</v>
      </c>
      <c r="D7" s="85">
        <f t="shared" si="0"/>
        <v>1.67224080267559</v>
      </c>
    </row>
    <row r="8" s="59" customFormat="1" ht="22.8" customHeight="1" spans="1:4">
      <c r="A8" s="74" t="s">
        <v>501</v>
      </c>
      <c r="B8" s="75">
        <v>14578</v>
      </c>
      <c r="C8" s="86">
        <v>26233</v>
      </c>
      <c r="D8" s="85">
        <f t="shared" si="0"/>
        <v>1.7994923857868</v>
      </c>
    </row>
    <row r="9" s="59" customFormat="1" ht="22.8" customHeight="1" spans="1:4">
      <c r="A9" s="74" t="s">
        <v>502</v>
      </c>
      <c r="B9" s="75">
        <v>4065</v>
      </c>
      <c r="C9" s="86">
        <v>5000</v>
      </c>
      <c r="D9" s="85">
        <f t="shared" si="0"/>
        <v>1.230012300123</v>
      </c>
    </row>
    <row r="10" s="59" customFormat="1" ht="22.8" customHeight="1" spans="1:4">
      <c r="A10" s="74" t="s">
        <v>503</v>
      </c>
      <c r="B10" s="75"/>
      <c r="C10" s="86">
        <v>4000</v>
      </c>
      <c r="D10" s="85"/>
    </row>
    <row r="11" s="59" customFormat="1" ht="22.8" customHeight="1" spans="1:4">
      <c r="A11" s="74" t="s">
        <v>504</v>
      </c>
      <c r="B11" s="75">
        <v>5000</v>
      </c>
      <c r="C11" s="86"/>
      <c r="D11" s="85">
        <f t="shared" si="0"/>
        <v>0</v>
      </c>
    </row>
    <row r="12" s="59" customFormat="1" ht="22.8" customHeight="1" spans="1:4">
      <c r="A12" s="70" t="s">
        <v>505</v>
      </c>
      <c r="B12" s="71"/>
      <c r="C12" s="84"/>
      <c r="D12" s="85"/>
    </row>
    <row r="13" s="59" customFormat="1" ht="22.8" customHeight="1" spans="1:4">
      <c r="A13" s="70" t="s">
        <v>506</v>
      </c>
      <c r="B13" s="71">
        <v>160</v>
      </c>
      <c r="C13" s="84"/>
      <c r="D13" s="85">
        <f t="shared" si="0"/>
        <v>0</v>
      </c>
    </row>
    <row r="14" s="59" customFormat="1" ht="22.8" customHeight="1" spans="1:4">
      <c r="A14" s="74" t="s">
        <v>507</v>
      </c>
      <c r="B14" s="75">
        <v>160</v>
      </c>
      <c r="C14" s="86"/>
      <c r="D14" s="85">
        <f t="shared" si="0"/>
        <v>0</v>
      </c>
    </row>
    <row r="15" s="59" customFormat="1" ht="22.8" customHeight="1" spans="1:4">
      <c r="A15" s="70" t="s">
        <v>508</v>
      </c>
      <c r="B15" s="71">
        <v>10151</v>
      </c>
      <c r="C15" s="84"/>
      <c r="D15" s="85">
        <f t="shared" si="0"/>
        <v>0</v>
      </c>
    </row>
    <row r="16" s="59" customFormat="1" ht="22.8" customHeight="1" spans="1:4">
      <c r="A16" s="70" t="s">
        <v>509</v>
      </c>
      <c r="B16" s="71">
        <v>10000</v>
      </c>
      <c r="C16" s="84"/>
      <c r="D16" s="85">
        <f t="shared" si="0"/>
        <v>0</v>
      </c>
    </row>
    <row r="17" s="59" customFormat="1" ht="22.8" customHeight="1" spans="1:4">
      <c r="A17" s="74" t="s">
        <v>510</v>
      </c>
      <c r="B17" s="75">
        <v>10000</v>
      </c>
      <c r="C17" s="86"/>
      <c r="D17" s="85">
        <f t="shared" si="0"/>
        <v>0</v>
      </c>
    </row>
    <row r="18" s="59" customFormat="1" ht="22.8" customHeight="1" spans="1:4">
      <c r="A18" s="70" t="s">
        <v>511</v>
      </c>
      <c r="B18" s="71">
        <v>151</v>
      </c>
      <c r="C18" s="84"/>
      <c r="D18" s="85">
        <f t="shared" si="0"/>
        <v>0</v>
      </c>
    </row>
    <row r="19" s="59" customFormat="1" ht="22.8" customHeight="1" spans="1:4">
      <c r="A19" s="74" t="s">
        <v>512</v>
      </c>
      <c r="B19" s="75">
        <v>143</v>
      </c>
      <c r="C19" s="86"/>
      <c r="D19" s="85">
        <f t="shared" si="0"/>
        <v>0</v>
      </c>
    </row>
    <row r="20" s="59" customFormat="1" ht="22.8" customHeight="1" spans="1:4">
      <c r="A20" s="74" t="s">
        <v>513</v>
      </c>
      <c r="B20" s="75">
        <v>8</v>
      </c>
      <c r="C20" s="86"/>
      <c r="D20" s="85">
        <f t="shared" si="0"/>
        <v>0</v>
      </c>
    </row>
    <row r="21" s="59" customFormat="1" ht="22.8" customHeight="1" spans="1:4">
      <c r="A21" s="70" t="s">
        <v>514</v>
      </c>
      <c r="B21" s="71">
        <v>12744</v>
      </c>
      <c r="C21" s="84">
        <v>15000</v>
      </c>
      <c r="D21" s="85">
        <f t="shared" si="0"/>
        <v>1.17702448210923</v>
      </c>
    </row>
    <row r="22" s="59" customFormat="1" ht="22.8" customHeight="1" spans="1:4">
      <c r="A22" s="70" t="s">
        <v>515</v>
      </c>
      <c r="B22" s="71">
        <v>12744</v>
      </c>
      <c r="C22" s="84">
        <v>15000</v>
      </c>
      <c r="D22" s="85">
        <f t="shared" si="0"/>
        <v>1.17702448210923</v>
      </c>
    </row>
    <row r="23" s="59" customFormat="1" ht="22.8" customHeight="1" spans="1:4">
      <c r="A23" s="74" t="s">
        <v>516</v>
      </c>
      <c r="B23" s="75">
        <v>3277</v>
      </c>
      <c r="C23" s="86">
        <v>2661</v>
      </c>
      <c r="D23" s="85">
        <f t="shared" si="0"/>
        <v>0.812023191943851</v>
      </c>
    </row>
    <row r="24" s="59" customFormat="1" ht="22.8" customHeight="1" spans="1:4">
      <c r="A24" s="74" t="s">
        <v>517</v>
      </c>
      <c r="B24" s="75"/>
      <c r="C24" s="86">
        <v>243</v>
      </c>
      <c r="D24" s="85"/>
    </row>
    <row r="25" s="59" customFormat="1" ht="22.8" customHeight="1" spans="1:4">
      <c r="A25" s="74" t="s">
        <v>518</v>
      </c>
      <c r="B25" s="75">
        <v>274</v>
      </c>
      <c r="C25" s="86">
        <v>274</v>
      </c>
      <c r="D25" s="85">
        <f t="shared" si="0"/>
        <v>1</v>
      </c>
    </row>
    <row r="26" s="59" customFormat="1" ht="22.8" customHeight="1" spans="1:4">
      <c r="A26" s="74" t="s">
        <v>519</v>
      </c>
      <c r="B26" s="75">
        <v>9193</v>
      </c>
      <c r="C26" s="86">
        <v>11822</v>
      </c>
      <c r="D26" s="85">
        <f t="shared" si="0"/>
        <v>1.28597846187316</v>
      </c>
    </row>
    <row r="27" s="59" customFormat="1" ht="22.8" customHeight="1" spans="1:4">
      <c r="A27" s="68" t="s">
        <v>520</v>
      </c>
      <c r="B27" s="71">
        <f>SUM(B21,B15,B5,B13)</f>
        <v>52678</v>
      </c>
      <c r="C27" s="87">
        <f>SUM(C21,C6)</f>
        <v>60233</v>
      </c>
      <c r="D27" s="85">
        <f t="shared" si="0"/>
        <v>1.1434185048787</v>
      </c>
    </row>
    <row r="28" s="59" customFormat="1" ht="22.8" customHeight="1" spans="1:4">
      <c r="A28" s="70" t="s">
        <v>521</v>
      </c>
      <c r="B28" s="71">
        <v>37340</v>
      </c>
      <c r="C28" s="86">
        <v>534</v>
      </c>
      <c r="D28" s="85">
        <f t="shared" si="0"/>
        <v>0.0143010176754151</v>
      </c>
    </row>
    <row r="29" s="59" customFormat="1" ht="22.8" customHeight="1" spans="1:4">
      <c r="A29" s="70" t="s">
        <v>115</v>
      </c>
      <c r="B29" s="71">
        <f>SUM(B30:B32)</f>
        <v>44956</v>
      </c>
      <c r="C29" s="87">
        <v>42623</v>
      </c>
      <c r="D29" s="85">
        <f t="shared" si="0"/>
        <v>0.948104813595516</v>
      </c>
    </row>
    <row r="30" s="59" customFormat="1" ht="22.8" customHeight="1" spans="1:4">
      <c r="A30" s="74" t="s">
        <v>522</v>
      </c>
      <c r="B30" s="75">
        <v>8</v>
      </c>
      <c r="C30" s="86">
        <v>100</v>
      </c>
      <c r="D30" s="85">
        <f t="shared" si="0"/>
        <v>12.5</v>
      </c>
    </row>
    <row r="31" s="59" customFormat="1" ht="22.8" customHeight="1" spans="1:4">
      <c r="A31" s="74" t="s">
        <v>117</v>
      </c>
      <c r="B31" s="75">
        <v>40000</v>
      </c>
      <c r="C31" s="86">
        <v>37574</v>
      </c>
      <c r="D31" s="85">
        <f t="shared" si="0"/>
        <v>0.93935</v>
      </c>
    </row>
    <row r="32" s="59" customFormat="1" ht="22.8" customHeight="1" spans="1:4">
      <c r="A32" s="74" t="s">
        <v>118</v>
      </c>
      <c r="B32" s="75">
        <v>4948</v>
      </c>
      <c r="C32" s="86">
        <v>4949</v>
      </c>
      <c r="D32" s="85">
        <f t="shared" si="0"/>
        <v>1.00020210185934</v>
      </c>
    </row>
    <row r="33" s="59" customFormat="1" ht="22.8" customHeight="1" spans="1:4">
      <c r="A33" s="74" t="s">
        <v>132</v>
      </c>
      <c r="B33" s="75"/>
      <c r="C33" s="86"/>
      <c r="D33" s="85"/>
    </row>
    <row r="34" s="59" customFormat="1" ht="22.8" customHeight="1" spans="1:4">
      <c r="A34" s="68" t="s">
        <v>523</v>
      </c>
      <c r="B34" s="71">
        <f>SUM(B27,B28,B29,)</f>
        <v>134974</v>
      </c>
      <c r="C34" s="84">
        <f>SUM(C27,C28,C29)</f>
        <v>103390</v>
      </c>
      <c r="D34" s="85">
        <f t="shared" si="0"/>
        <v>0.765999377657919</v>
      </c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2" sqref="A2:D2"/>
    </sheetView>
  </sheetViews>
  <sheetFormatPr defaultColWidth="10" defaultRowHeight="13.5" outlineLevelCol="3"/>
  <cols>
    <col min="1" max="1" width="44.25" customWidth="1"/>
    <col min="2" max="2" width="23.075" style="52" customWidth="1"/>
    <col min="3" max="3" width="23.075" customWidth="1"/>
    <col min="4" max="4" width="20.5" customWidth="1"/>
    <col min="5" max="5" width="9.76666666666667" customWidth="1"/>
  </cols>
  <sheetData>
    <row r="1" ht="16.35" customHeight="1" spans="1:1">
      <c r="A1" s="39" t="s">
        <v>524</v>
      </c>
    </row>
    <row r="2" customFormat="1" ht="39.1" customHeight="1" spans="1:4">
      <c r="A2" s="40" t="s">
        <v>525</v>
      </c>
      <c r="B2" s="53"/>
      <c r="C2" s="40"/>
      <c r="D2" s="40"/>
    </row>
    <row r="3" customFormat="1" ht="19.8" customHeight="1" spans="1:4">
      <c r="A3" s="41"/>
      <c r="B3" s="54"/>
      <c r="C3" s="42" t="s">
        <v>35</v>
      </c>
      <c r="D3" s="42"/>
    </row>
    <row r="4" customFormat="1" ht="39.1" customHeight="1" spans="1:4">
      <c r="A4" s="43" t="s">
        <v>484</v>
      </c>
      <c r="B4" s="56" t="s">
        <v>37</v>
      </c>
      <c r="C4" s="43" t="s">
        <v>38</v>
      </c>
      <c r="D4" s="43" t="s">
        <v>39</v>
      </c>
    </row>
    <row r="5" customFormat="1" ht="22.8" customHeight="1" spans="1:4">
      <c r="A5" s="44" t="s">
        <v>485</v>
      </c>
      <c r="B5" s="57">
        <f>SUM(B6,B10)</f>
        <v>86881</v>
      </c>
      <c r="C5" s="46">
        <v>98441</v>
      </c>
      <c r="D5" s="88">
        <f t="shared" ref="D5:D9" si="0">C5/B5</f>
        <v>1.13305555875278</v>
      </c>
    </row>
    <row r="6" customFormat="1" ht="22.8" customHeight="1" spans="1:4">
      <c r="A6" s="44" t="s">
        <v>486</v>
      </c>
      <c r="B6" s="57">
        <f>SUM(B7:B9)</f>
        <v>77681</v>
      </c>
      <c r="C6" s="46">
        <v>86441</v>
      </c>
      <c r="D6" s="88">
        <f t="shared" si="0"/>
        <v>1.11276888814511</v>
      </c>
    </row>
    <row r="7" customFormat="1" ht="22.8" customHeight="1" spans="1:4">
      <c r="A7" s="48" t="s">
        <v>487</v>
      </c>
      <c r="B7" s="50">
        <v>75966</v>
      </c>
      <c r="C7" s="50">
        <v>86000</v>
      </c>
      <c r="D7" s="88">
        <f t="shared" si="0"/>
        <v>1.13208540662928</v>
      </c>
    </row>
    <row r="8" customFormat="1" ht="22.8" customHeight="1" spans="1:4">
      <c r="A8" s="48" t="s">
        <v>488</v>
      </c>
      <c r="B8" s="50">
        <v>1479</v>
      </c>
      <c r="C8" s="50">
        <v>441</v>
      </c>
      <c r="D8" s="88">
        <f t="shared" si="0"/>
        <v>0.298174442190669</v>
      </c>
    </row>
    <row r="9" customFormat="1" ht="22.8" customHeight="1" spans="1:4">
      <c r="A9" s="48" t="s">
        <v>489</v>
      </c>
      <c r="B9" s="50">
        <v>236</v>
      </c>
      <c r="C9" s="50"/>
      <c r="D9" s="88">
        <f t="shared" si="0"/>
        <v>0</v>
      </c>
    </row>
    <row r="10" customFormat="1" ht="22.8" customHeight="1" spans="1:4">
      <c r="A10" s="44" t="s">
        <v>490</v>
      </c>
      <c r="B10" s="45">
        <v>9200</v>
      </c>
      <c r="C10" s="46">
        <v>12000</v>
      </c>
      <c r="D10" s="88"/>
    </row>
    <row r="11" customFormat="1" ht="22.8" customHeight="1" spans="1:4">
      <c r="A11" s="48" t="s">
        <v>491</v>
      </c>
      <c r="B11" s="50">
        <v>9200</v>
      </c>
      <c r="C11" s="51">
        <v>12000</v>
      </c>
      <c r="D11" s="88"/>
    </row>
    <row r="12" customFormat="1" ht="22.8" customHeight="1" spans="1:4">
      <c r="A12" s="43" t="s">
        <v>70</v>
      </c>
      <c r="B12" s="57">
        <f>SUM(B6,B10)</f>
        <v>86881</v>
      </c>
      <c r="C12" s="81">
        <f>SUM(C6,C10)</f>
        <v>98441</v>
      </c>
      <c r="D12" s="88">
        <f>C12/B12</f>
        <v>1.13305555875278</v>
      </c>
    </row>
    <row r="13" customFormat="1" ht="22.8" customHeight="1" spans="1:4">
      <c r="A13" s="44" t="s">
        <v>492</v>
      </c>
      <c r="B13" s="45"/>
      <c r="C13" s="81"/>
      <c r="D13" s="44"/>
    </row>
    <row r="14" customFormat="1" ht="22.8" customHeight="1" spans="1:4">
      <c r="A14" s="44" t="s">
        <v>72</v>
      </c>
      <c r="B14" s="57">
        <f>SUM(B15:B18)</f>
        <v>48093</v>
      </c>
      <c r="C14" s="46">
        <v>4949</v>
      </c>
      <c r="D14" s="44"/>
    </row>
    <row r="15" customFormat="1" ht="22.8" customHeight="1" spans="1:4">
      <c r="A15" s="48" t="s">
        <v>493</v>
      </c>
      <c r="B15" s="50">
        <v>290</v>
      </c>
      <c r="C15" s="51"/>
      <c r="D15" s="48"/>
    </row>
    <row r="16" customFormat="1" ht="22.8" customHeight="1" spans="1:4">
      <c r="A16" s="48" t="s">
        <v>494</v>
      </c>
      <c r="B16" s="50">
        <v>463</v>
      </c>
      <c r="C16" s="51">
        <v>4949</v>
      </c>
      <c r="D16" s="48"/>
    </row>
    <row r="17" customFormat="1" ht="22.8" customHeight="1" spans="1:4">
      <c r="A17" s="48" t="s">
        <v>77</v>
      </c>
      <c r="B17" s="50"/>
      <c r="C17" s="51"/>
      <c r="D17" s="48"/>
    </row>
    <row r="18" customFormat="1" ht="22.8" customHeight="1" spans="1:4">
      <c r="A18" s="48" t="s">
        <v>78</v>
      </c>
      <c r="B18" s="50">
        <v>47340</v>
      </c>
      <c r="C18" s="51"/>
      <c r="D18" s="48"/>
    </row>
    <row r="19" customFormat="1" ht="22.8" customHeight="1" spans="1:4">
      <c r="A19" s="43" t="s">
        <v>81</v>
      </c>
      <c r="B19" s="57">
        <f>SUM(B12,B13,B14)</f>
        <v>134974</v>
      </c>
      <c r="C19" s="46">
        <f>SUM(C12,C14)</f>
        <v>103390</v>
      </c>
      <c r="D19" s="47">
        <f>C19/B19</f>
        <v>0.765999377657919</v>
      </c>
    </row>
  </sheetData>
  <mergeCells count="2">
    <mergeCell ref="A2:D2"/>
    <mergeCell ref="C3:D3"/>
  </mergeCells>
  <pageMargins left="0.75" right="0.75" top="0.268999993801117" bottom="0.268999993801117" header="0" footer="0"/>
  <pageSetup paperSize="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G9" sqref="G9"/>
    </sheetView>
  </sheetViews>
  <sheetFormatPr defaultColWidth="10" defaultRowHeight="13.5" outlineLevelCol="3"/>
  <cols>
    <col min="1" max="1" width="51.2916666666667" style="59" customWidth="1"/>
    <col min="2" max="2" width="23.075" style="60" customWidth="1"/>
    <col min="3" max="3" width="23.075" style="59" customWidth="1"/>
    <col min="4" max="4" width="10.9416666666667" style="59" customWidth="1"/>
    <col min="5" max="16384" width="10" style="59"/>
  </cols>
  <sheetData>
    <row r="1" s="59" customFormat="1" ht="16.35" customHeight="1" spans="1:2">
      <c r="A1" s="61" t="s">
        <v>526</v>
      </c>
      <c r="B1" s="60"/>
    </row>
    <row r="2" s="59" customFormat="1" ht="39.1" customHeight="1" spans="1:4">
      <c r="A2" s="82" t="s">
        <v>527</v>
      </c>
      <c r="B2" s="83"/>
      <c r="C2" s="82"/>
      <c r="D2" s="82"/>
    </row>
    <row r="3" s="59" customFormat="1" ht="19.8" customHeight="1" spans="1:4">
      <c r="A3" s="64"/>
      <c r="B3" s="65"/>
      <c r="C3" s="67" t="s">
        <v>35</v>
      </c>
      <c r="D3" s="67"/>
    </row>
    <row r="4" s="59" customFormat="1" ht="39.1" customHeight="1" spans="1:4">
      <c r="A4" s="68" t="s">
        <v>497</v>
      </c>
      <c r="B4" s="69" t="s">
        <v>37</v>
      </c>
      <c r="C4" s="68" t="s">
        <v>38</v>
      </c>
      <c r="D4" s="68" t="s">
        <v>39</v>
      </c>
    </row>
    <row r="5" s="59" customFormat="1" ht="22.8" customHeight="1" spans="1:4">
      <c r="A5" s="70" t="s">
        <v>498</v>
      </c>
      <c r="B5" s="71">
        <v>29623</v>
      </c>
      <c r="C5" s="84">
        <v>45233</v>
      </c>
      <c r="D5" s="85">
        <f t="shared" ref="D5:D9" si="0">C5/B5</f>
        <v>1.52695540627215</v>
      </c>
    </row>
    <row r="6" s="59" customFormat="1" ht="22.8" customHeight="1" spans="1:4">
      <c r="A6" s="70" t="s">
        <v>499</v>
      </c>
      <c r="B6" s="71">
        <v>29623</v>
      </c>
      <c r="C6" s="84">
        <v>45233</v>
      </c>
      <c r="D6" s="85">
        <f t="shared" si="0"/>
        <v>1.52695540627215</v>
      </c>
    </row>
    <row r="7" s="59" customFormat="1" ht="22.8" customHeight="1" spans="1:4">
      <c r="A7" s="74" t="s">
        <v>500</v>
      </c>
      <c r="B7" s="75">
        <v>5980</v>
      </c>
      <c r="C7" s="86">
        <v>10000</v>
      </c>
      <c r="D7" s="85">
        <f t="shared" si="0"/>
        <v>1.67224080267559</v>
      </c>
    </row>
    <row r="8" s="59" customFormat="1" ht="22.8" customHeight="1" spans="1:4">
      <c r="A8" s="74" t="s">
        <v>501</v>
      </c>
      <c r="B8" s="75">
        <v>14578</v>
      </c>
      <c r="C8" s="86">
        <v>26233</v>
      </c>
      <c r="D8" s="85">
        <f t="shared" si="0"/>
        <v>1.7994923857868</v>
      </c>
    </row>
    <row r="9" s="59" customFormat="1" ht="22.8" customHeight="1" spans="1:4">
      <c r="A9" s="74" t="s">
        <v>502</v>
      </c>
      <c r="B9" s="75">
        <v>4065</v>
      </c>
      <c r="C9" s="86">
        <v>5000</v>
      </c>
      <c r="D9" s="85">
        <f t="shared" si="0"/>
        <v>1.230012300123</v>
      </c>
    </row>
    <row r="10" s="59" customFormat="1" ht="22.8" customHeight="1" spans="1:4">
      <c r="A10" s="74" t="s">
        <v>503</v>
      </c>
      <c r="B10" s="75"/>
      <c r="C10" s="86">
        <v>4000</v>
      </c>
      <c r="D10" s="85"/>
    </row>
    <row r="11" s="59" customFormat="1" ht="22.8" customHeight="1" spans="1:4">
      <c r="A11" s="74" t="s">
        <v>504</v>
      </c>
      <c r="B11" s="75">
        <v>5000</v>
      </c>
      <c r="C11" s="86"/>
      <c r="D11" s="85">
        <f t="shared" ref="D11:D23" si="1">C11/B11</f>
        <v>0</v>
      </c>
    </row>
    <row r="12" s="59" customFormat="1" ht="22.8" customHeight="1" spans="1:4">
      <c r="A12" s="70" t="s">
        <v>505</v>
      </c>
      <c r="B12" s="71"/>
      <c r="C12" s="84"/>
      <c r="D12" s="85"/>
    </row>
    <row r="13" s="59" customFormat="1" ht="22.8" customHeight="1" spans="1:4">
      <c r="A13" s="70" t="s">
        <v>506</v>
      </c>
      <c r="B13" s="71">
        <v>160</v>
      </c>
      <c r="C13" s="84"/>
      <c r="D13" s="85">
        <f t="shared" si="1"/>
        <v>0</v>
      </c>
    </row>
    <row r="14" s="59" customFormat="1" ht="22.8" customHeight="1" spans="1:4">
      <c r="A14" s="74" t="s">
        <v>507</v>
      </c>
      <c r="B14" s="75">
        <v>160</v>
      </c>
      <c r="C14" s="86"/>
      <c r="D14" s="85">
        <f t="shared" si="1"/>
        <v>0</v>
      </c>
    </row>
    <row r="15" s="59" customFormat="1" ht="22.8" customHeight="1" spans="1:4">
      <c r="A15" s="70" t="s">
        <v>508</v>
      </c>
      <c r="B15" s="71">
        <v>10151</v>
      </c>
      <c r="C15" s="84"/>
      <c r="D15" s="85">
        <f t="shared" si="1"/>
        <v>0</v>
      </c>
    </row>
    <row r="16" s="59" customFormat="1" ht="22.8" customHeight="1" spans="1:4">
      <c r="A16" s="70" t="s">
        <v>509</v>
      </c>
      <c r="B16" s="71">
        <v>10000</v>
      </c>
      <c r="C16" s="84"/>
      <c r="D16" s="85">
        <f t="shared" si="1"/>
        <v>0</v>
      </c>
    </row>
    <row r="17" s="59" customFormat="1" ht="22.8" customHeight="1" spans="1:4">
      <c r="A17" s="74" t="s">
        <v>510</v>
      </c>
      <c r="B17" s="75">
        <v>10000</v>
      </c>
      <c r="C17" s="86"/>
      <c r="D17" s="85">
        <f t="shared" si="1"/>
        <v>0</v>
      </c>
    </row>
    <row r="18" s="59" customFormat="1" ht="22.8" customHeight="1" spans="1:4">
      <c r="A18" s="70" t="s">
        <v>511</v>
      </c>
      <c r="B18" s="71">
        <v>151</v>
      </c>
      <c r="C18" s="84"/>
      <c r="D18" s="85">
        <f t="shared" si="1"/>
        <v>0</v>
      </c>
    </row>
    <row r="19" s="59" customFormat="1" ht="22.8" customHeight="1" spans="1:4">
      <c r="A19" s="74" t="s">
        <v>512</v>
      </c>
      <c r="B19" s="75">
        <v>143</v>
      </c>
      <c r="C19" s="86"/>
      <c r="D19" s="85">
        <f t="shared" si="1"/>
        <v>0</v>
      </c>
    </row>
    <row r="20" s="59" customFormat="1" ht="22.8" customHeight="1" spans="1:4">
      <c r="A20" s="74" t="s">
        <v>513</v>
      </c>
      <c r="B20" s="75">
        <v>8</v>
      </c>
      <c r="C20" s="86"/>
      <c r="D20" s="85">
        <f t="shared" si="1"/>
        <v>0</v>
      </c>
    </row>
    <row r="21" s="59" customFormat="1" ht="22.8" customHeight="1" spans="1:4">
      <c r="A21" s="70" t="s">
        <v>514</v>
      </c>
      <c r="B21" s="71">
        <v>12744</v>
      </c>
      <c r="C21" s="84">
        <v>15000</v>
      </c>
      <c r="D21" s="85">
        <f t="shared" si="1"/>
        <v>1.17702448210923</v>
      </c>
    </row>
    <row r="22" s="59" customFormat="1" ht="22.8" customHeight="1" spans="1:4">
      <c r="A22" s="70" t="s">
        <v>515</v>
      </c>
      <c r="B22" s="71">
        <v>12744</v>
      </c>
      <c r="C22" s="84">
        <v>15000</v>
      </c>
      <c r="D22" s="85">
        <f t="shared" si="1"/>
        <v>1.17702448210923</v>
      </c>
    </row>
    <row r="23" s="59" customFormat="1" ht="22.8" customHeight="1" spans="1:4">
      <c r="A23" s="74" t="s">
        <v>516</v>
      </c>
      <c r="B23" s="75">
        <v>3277</v>
      </c>
      <c r="C23" s="86">
        <v>2661</v>
      </c>
      <c r="D23" s="85">
        <f t="shared" si="1"/>
        <v>0.812023191943851</v>
      </c>
    </row>
    <row r="24" s="59" customFormat="1" ht="22.8" customHeight="1" spans="1:4">
      <c r="A24" s="74" t="s">
        <v>517</v>
      </c>
      <c r="B24" s="75"/>
      <c r="C24" s="86">
        <v>243</v>
      </c>
      <c r="D24" s="85"/>
    </row>
    <row r="25" s="59" customFormat="1" ht="22.8" customHeight="1" spans="1:4">
      <c r="A25" s="74" t="s">
        <v>518</v>
      </c>
      <c r="B25" s="75">
        <v>274</v>
      </c>
      <c r="C25" s="86">
        <v>274</v>
      </c>
      <c r="D25" s="85">
        <f t="shared" ref="D25:D32" si="2">C25/B25</f>
        <v>1</v>
      </c>
    </row>
    <row r="26" s="59" customFormat="1" ht="22.8" customHeight="1" spans="1:4">
      <c r="A26" s="74" t="s">
        <v>519</v>
      </c>
      <c r="B26" s="75">
        <v>9193</v>
      </c>
      <c r="C26" s="86">
        <v>11822</v>
      </c>
      <c r="D26" s="85">
        <f t="shared" si="2"/>
        <v>1.28597846187316</v>
      </c>
    </row>
    <row r="27" s="59" customFormat="1" ht="22.8" customHeight="1" spans="1:4">
      <c r="A27" s="68" t="s">
        <v>520</v>
      </c>
      <c r="B27" s="71">
        <f>SUM(B21,B15,B5,B13)</f>
        <v>52678</v>
      </c>
      <c r="C27" s="87">
        <f>SUM(C21,C6)</f>
        <v>60233</v>
      </c>
      <c r="D27" s="85">
        <f t="shared" si="2"/>
        <v>1.1434185048787</v>
      </c>
    </row>
    <row r="28" s="59" customFormat="1" ht="22.8" customHeight="1" spans="1:4">
      <c r="A28" s="70" t="s">
        <v>521</v>
      </c>
      <c r="B28" s="71">
        <v>37340</v>
      </c>
      <c r="C28" s="86">
        <v>534</v>
      </c>
      <c r="D28" s="85">
        <f t="shared" si="2"/>
        <v>0.0143010176754151</v>
      </c>
    </row>
    <row r="29" s="59" customFormat="1" ht="22.8" customHeight="1" spans="1:4">
      <c r="A29" s="70" t="s">
        <v>115</v>
      </c>
      <c r="B29" s="71">
        <f>SUM(B30:B32)</f>
        <v>44956</v>
      </c>
      <c r="C29" s="87">
        <v>42623</v>
      </c>
      <c r="D29" s="85">
        <f t="shared" si="2"/>
        <v>0.948104813595516</v>
      </c>
    </row>
    <row r="30" s="59" customFormat="1" ht="22.8" customHeight="1" spans="1:4">
      <c r="A30" s="74" t="s">
        <v>522</v>
      </c>
      <c r="B30" s="75">
        <v>8</v>
      </c>
      <c r="C30" s="86">
        <v>100</v>
      </c>
      <c r="D30" s="85">
        <f t="shared" si="2"/>
        <v>12.5</v>
      </c>
    </row>
    <row r="31" s="59" customFormat="1" ht="22.8" customHeight="1" spans="1:4">
      <c r="A31" s="74" t="s">
        <v>117</v>
      </c>
      <c r="B31" s="75">
        <v>40000</v>
      </c>
      <c r="C31" s="86">
        <v>37574</v>
      </c>
      <c r="D31" s="85">
        <f t="shared" si="2"/>
        <v>0.93935</v>
      </c>
    </row>
    <row r="32" s="59" customFormat="1" ht="22.8" customHeight="1" spans="1:4">
      <c r="A32" s="74" t="s">
        <v>118</v>
      </c>
      <c r="B32" s="75">
        <v>4948</v>
      </c>
      <c r="C32" s="86">
        <v>4949</v>
      </c>
      <c r="D32" s="85">
        <f t="shared" si="2"/>
        <v>1.00020210185934</v>
      </c>
    </row>
    <row r="33" s="59" customFormat="1" ht="22.8" customHeight="1" spans="1:4">
      <c r="A33" s="74" t="s">
        <v>132</v>
      </c>
      <c r="B33" s="75"/>
      <c r="C33" s="86"/>
      <c r="D33" s="85"/>
    </row>
    <row r="34" s="59" customFormat="1" ht="22.8" customHeight="1" spans="1:4">
      <c r="A34" s="68" t="s">
        <v>523</v>
      </c>
      <c r="B34" s="71">
        <f>SUM(B27,B28,B29,)</f>
        <v>134974</v>
      </c>
      <c r="C34" s="84">
        <f>SUM(C27,C28,C29)</f>
        <v>103390</v>
      </c>
      <c r="D34" s="85">
        <f>C34/B34</f>
        <v>0.765999377657919</v>
      </c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I22" sqref="I22"/>
    </sheetView>
  </sheetViews>
  <sheetFormatPr defaultColWidth="10" defaultRowHeight="13.5" outlineLevelCol="3"/>
  <cols>
    <col min="1" max="1" width="48.875" customWidth="1"/>
    <col min="2" max="2" width="23.075" customWidth="1"/>
    <col min="3" max="3" width="19" customWidth="1"/>
    <col min="4" max="4" width="17.75" customWidth="1"/>
    <col min="5" max="5" width="9.76666666666667" customWidth="1"/>
  </cols>
  <sheetData>
    <row r="1" ht="16.35" customHeight="1" spans="1:1">
      <c r="A1" s="39" t="s">
        <v>528</v>
      </c>
    </row>
    <row r="2" ht="39" customHeight="1" spans="1:4">
      <c r="A2" s="40" t="s">
        <v>529</v>
      </c>
      <c r="B2" s="40"/>
      <c r="C2" s="40"/>
      <c r="D2" s="40"/>
    </row>
    <row r="3" ht="19.8" customHeight="1" spans="1:4">
      <c r="A3" s="41"/>
      <c r="B3" s="41"/>
      <c r="C3" s="42" t="s">
        <v>35</v>
      </c>
      <c r="D3" s="42"/>
    </row>
    <row r="4" ht="39.1" customHeight="1" spans="1:4">
      <c r="A4" s="43" t="s">
        <v>497</v>
      </c>
      <c r="B4" s="43" t="s">
        <v>530</v>
      </c>
      <c r="C4" s="43" t="s">
        <v>38</v>
      </c>
      <c r="D4" s="43" t="s">
        <v>39</v>
      </c>
    </row>
    <row r="5" ht="26.05" customHeight="1" spans="1:4">
      <c r="A5" s="48" t="s">
        <v>461</v>
      </c>
      <c r="B5" s="44"/>
      <c r="C5" s="81">
        <v>0</v>
      </c>
      <c r="D5" s="44"/>
    </row>
    <row r="6" ht="26.05" customHeight="1" spans="1:4">
      <c r="A6" s="48"/>
      <c r="B6" s="48"/>
      <c r="C6" s="51"/>
      <c r="D6" s="48"/>
    </row>
    <row r="7" ht="22.8" customHeight="1" spans="1:4">
      <c r="A7" s="43" t="s">
        <v>523</v>
      </c>
      <c r="B7" s="48"/>
      <c r="C7" s="46">
        <v>0</v>
      </c>
      <c r="D7" s="48"/>
    </row>
    <row r="8" ht="16.35" customHeight="1"/>
    <row r="9" ht="16.35" customHeight="1"/>
    <row r="10" ht="16.35" customHeight="1"/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 spans="2:2">
      <c r="B22" s="41"/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2" sqref="A2:D2"/>
    </sheetView>
  </sheetViews>
  <sheetFormatPr defaultColWidth="10" defaultRowHeight="13.5" outlineLevelRow="5" outlineLevelCol="3"/>
  <cols>
    <col min="1" max="1" width="42.5" customWidth="1"/>
    <col min="2" max="2" width="21.8" customWidth="1"/>
    <col min="3" max="3" width="21.8916666666667" customWidth="1"/>
    <col min="4" max="4" width="20.25" customWidth="1"/>
    <col min="5" max="5" width="9.76666666666667" customWidth="1"/>
  </cols>
  <sheetData>
    <row r="1" ht="16.35" customHeight="1" spans="1:1">
      <c r="A1" s="39" t="s">
        <v>531</v>
      </c>
    </row>
    <row r="2" ht="40" customHeight="1" spans="1:4">
      <c r="A2" s="40" t="s">
        <v>532</v>
      </c>
      <c r="B2" s="40"/>
      <c r="C2" s="40"/>
      <c r="D2" s="40"/>
    </row>
    <row r="3" ht="19.8" customHeight="1" spans="1:4">
      <c r="A3" s="41"/>
      <c r="B3" s="41"/>
      <c r="C3" s="42" t="s">
        <v>35</v>
      </c>
      <c r="D3" s="42"/>
    </row>
    <row r="4" ht="39.1" customHeight="1" spans="1:4">
      <c r="A4" s="77" t="s">
        <v>533</v>
      </c>
      <c r="B4" s="77" t="s">
        <v>37</v>
      </c>
      <c r="C4" s="77" t="s">
        <v>38</v>
      </c>
      <c r="D4" s="77" t="s">
        <v>39</v>
      </c>
    </row>
    <row r="5" ht="26.05" customHeight="1" spans="1:4">
      <c r="A5" s="78" t="s">
        <v>461</v>
      </c>
      <c r="B5" s="78"/>
      <c r="C5" s="79"/>
      <c r="D5" s="78"/>
    </row>
    <row r="6" ht="22.8" customHeight="1" spans="1:4">
      <c r="A6" s="77" t="s">
        <v>460</v>
      </c>
      <c r="B6" s="78"/>
      <c r="C6" s="80"/>
      <c r="D6" s="78"/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9" sqref="C19"/>
    </sheetView>
  </sheetViews>
  <sheetFormatPr defaultColWidth="10" defaultRowHeight="13.5" outlineLevelCol="2"/>
  <cols>
    <col min="1" max="1" width="48.3166666666667" customWidth="1"/>
    <col min="2" max="2" width="29.9916666666667" customWidth="1"/>
    <col min="3" max="3" width="31.35" customWidth="1"/>
    <col min="4" max="4" width="9.76666666666667" customWidth="1"/>
  </cols>
  <sheetData>
    <row r="1" customFormat="1" ht="16.35" customHeight="1" spans="1:1">
      <c r="A1" s="39" t="s">
        <v>534</v>
      </c>
    </row>
    <row r="2" customFormat="1" ht="42" customHeight="1" spans="1:3">
      <c r="A2" s="40" t="s">
        <v>535</v>
      </c>
      <c r="B2" s="40"/>
      <c r="C2" s="40"/>
    </row>
    <row r="3" customFormat="1" ht="19.8" customHeight="1" spans="1:3">
      <c r="A3" s="41"/>
      <c r="B3" s="42" t="s">
        <v>35</v>
      </c>
      <c r="C3" s="42"/>
    </row>
    <row r="4" customFormat="1" ht="39.1" customHeight="1" spans="1:3">
      <c r="A4" s="43" t="s">
        <v>470</v>
      </c>
      <c r="B4" s="43" t="s">
        <v>536</v>
      </c>
      <c r="C4" s="43" t="s">
        <v>537</v>
      </c>
    </row>
    <row r="5" customFormat="1" ht="22.8" customHeight="1" spans="1:3">
      <c r="A5" s="48" t="s">
        <v>538</v>
      </c>
      <c r="B5" s="50">
        <v>357281</v>
      </c>
      <c r="C5" s="50">
        <v>357281</v>
      </c>
    </row>
    <row r="6" customFormat="1" ht="22.8" customHeight="1" spans="1:3">
      <c r="A6" s="48" t="s">
        <v>539</v>
      </c>
      <c r="B6" s="50">
        <v>367281</v>
      </c>
      <c r="C6" s="50">
        <v>367281</v>
      </c>
    </row>
    <row r="7" customFormat="1" ht="22.8" customHeight="1" spans="1:3">
      <c r="A7" s="48" t="s">
        <v>540</v>
      </c>
      <c r="B7" s="50">
        <v>47340</v>
      </c>
      <c r="C7" s="50"/>
    </row>
    <row r="8" customFormat="1" ht="22.8" customHeight="1" spans="1:3">
      <c r="A8" s="48" t="s">
        <v>541</v>
      </c>
      <c r="B8" s="48">
        <v>0.18</v>
      </c>
      <c r="C8" s="48"/>
    </row>
    <row r="9" customFormat="1" ht="22.8" customHeight="1" spans="1:3">
      <c r="A9" s="48" t="s">
        <v>542</v>
      </c>
      <c r="B9" s="48"/>
      <c r="C9" s="48"/>
    </row>
    <row r="10" customFormat="1" ht="22.8" customHeight="1" spans="1:3">
      <c r="A10" s="48" t="s">
        <v>543</v>
      </c>
      <c r="B10" s="48"/>
      <c r="C10" s="48"/>
    </row>
    <row r="11" customFormat="1" ht="22.8" customHeight="1" spans="1:3">
      <c r="A11" s="48" t="s">
        <v>544</v>
      </c>
      <c r="B11" s="48"/>
      <c r="C11" s="48"/>
    </row>
  </sheetData>
  <mergeCells count="2">
    <mergeCell ref="A2:C2"/>
    <mergeCell ref="B3:C3"/>
  </mergeCells>
  <pageMargins left="0.75" right="0.75" top="0.268999993801117" bottom="0.268999993801117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F15" sqref="F15"/>
    </sheetView>
  </sheetViews>
  <sheetFormatPr defaultColWidth="10" defaultRowHeight="13.5" outlineLevelCol="3"/>
  <cols>
    <col min="1" max="1" width="34.1916666666667" style="59" customWidth="1"/>
    <col min="2" max="2" width="18.275" style="60" customWidth="1"/>
    <col min="3" max="3" width="21.2583333333333" style="60" customWidth="1"/>
    <col min="4" max="4" width="12.2083333333333" style="60" customWidth="1"/>
    <col min="5" max="16384" width="10" style="59"/>
  </cols>
  <sheetData>
    <row r="1" s="59" customFormat="1" ht="16.35" customHeight="1" spans="1:4">
      <c r="A1" s="61" t="s">
        <v>545</v>
      </c>
      <c r="B1" s="60"/>
      <c r="C1" s="60"/>
      <c r="D1" s="60"/>
    </row>
    <row r="2" s="59" customFormat="1" ht="22.4" customHeight="1" spans="1:4">
      <c r="A2" s="62" t="s">
        <v>546</v>
      </c>
      <c r="B2" s="63"/>
      <c r="C2" s="63"/>
      <c r="D2" s="63"/>
    </row>
    <row r="3" s="59" customFormat="1" ht="19.8" customHeight="1" spans="1:4">
      <c r="A3" s="64"/>
      <c r="B3" s="65"/>
      <c r="C3" s="66" t="s">
        <v>35</v>
      </c>
      <c r="D3" s="66"/>
    </row>
    <row r="4" s="59" customFormat="1" ht="39.1" customHeight="1" spans="1:4">
      <c r="A4" s="68" t="s">
        <v>497</v>
      </c>
      <c r="B4" s="69" t="s">
        <v>37</v>
      </c>
      <c r="C4" s="69" t="s">
        <v>38</v>
      </c>
      <c r="D4" s="69" t="s">
        <v>39</v>
      </c>
    </row>
    <row r="5" s="59" customFormat="1" ht="22.8" customHeight="1" spans="1:4">
      <c r="A5" s="70" t="s">
        <v>485</v>
      </c>
      <c r="B5" s="71">
        <v>1000</v>
      </c>
      <c r="C5" s="71">
        <v>500</v>
      </c>
      <c r="D5" s="73">
        <f>C5/B5</f>
        <v>0.5</v>
      </c>
    </row>
    <row r="6" s="59" customFormat="1" ht="22.8" customHeight="1" spans="1:4">
      <c r="A6" s="70" t="s">
        <v>547</v>
      </c>
      <c r="B6" s="71">
        <v>1000</v>
      </c>
      <c r="C6" s="71">
        <v>500</v>
      </c>
      <c r="D6" s="73">
        <f t="shared" ref="D6:D12" si="0">C6/B6</f>
        <v>0.5</v>
      </c>
    </row>
    <row r="7" s="59" customFormat="1" ht="22.8" customHeight="1" spans="1:4">
      <c r="A7" s="74" t="s">
        <v>548</v>
      </c>
      <c r="B7" s="75">
        <v>1000</v>
      </c>
      <c r="C7" s="75">
        <v>500</v>
      </c>
      <c r="D7" s="73">
        <f t="shared" si="0"/>
        <v>0.5</v>
      </c>
    </row>
    <row r="8" s="59" customFormat="1" ht="22.8" customHeight="1" spans="1:4">
      <c r="A8" s="68" t="s">
        <v>70</v>
      </c>
      <c r="B8" s="71">
        <v>1000</v>
      </c>
      <c r="C8" s="72">
        <v>500</v>
      </c>
      <c r="D8" s="73">
        <f t="shared" si="0"/>
        <v>0.5</v>
      </c>
    </row>
    <row r="9" s="59" customFormat="1" ht="22.8" customHeight="1" spans="1:4">
      <c r="A9" s="70" t="s">
        <v>72</v>
      </c>
      <c r="B9" s="71">
        <v>64</v>
      </c>
      <c r="C9" s="72">
        <v>129</v>
      </c>
      <c r="D9" s="73">
        <f t="shared" si="0"/>
        <v>2.015625</v>
      </c>
    </row>
    <row r="10" s="59" customFormat="1" ht="22.8" customHeight="1" spans="1:4">
      <c r="A10" s="74" t="s">
        <v>549</v>
      </c>
      <c r="B10" s="75">
        <v>64</v>
      </c>
      <c r="C10" s="75">
        <v>64</v>
      </c>
      <c r="D10" s="73">
        <f t="shared" si="0"/>
        <v>1</v>
      </c>
    </row>
    <row r="11" s="59" customFormat="1" ht="22.8" customHeight="1" spans="1:4">
      <c r="A11" s="74" t="s">
        <v>550</v>
      </c>
      <c r="B11" s="75"/>
      <c r="C11" s="75">
        <v>65</v>
      </c>
      <c r="D11" s="73"/>
    </row>
    <row r="12" s="59" customFormat="1" ht="22.8" customHeight="1" spans="1:4">
      <c r="A12" s="68" t="s">
        <v>81</v>
      </c>
      <c r="B12" s="75">
        <v>1064</v>
      </c>
      <c r="C12" s="72">
        <f>SUM(C8,C9)</f>
        <v>629</v>
      </c>
      <c r="D12" s="73">
        <f t="shared" si="0"/>
        <v>0.591165413533835</v>
      </c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tabSelected="1" topLeftCell="A16" workbookViewId="0">
      <selection activeCell="M27" sqref="M27"/>
    </sheetView>
  </sheetViews>
  <sheetFormatPr defaultColWidth="9" defaultRowHeight="25" customHeight="1"/>
  <cols>
    <col min="1" max="1" width="79.375" customWidth="1"/>
  </cols>
  <sheetData>
    <row r="1" ht="41" customHeight="1" spans="1:1">
      <c r="A1" s="107" t="s">
        <v>1</v>
      </c>
    </row>
    <row r="2" customHeight="1" spans="1:1">
      <c r="A2" s="108" t="s">
        <v>2</v>
      </c>
    </row>
    <row r="3" customHeight="1" spans="1:1">
      <c r="A3" s="109" t="s">
        <v>3</v>
      </c>
    </row>
    <row r="4" customHeight="1" spans="1:1">
      <c r="A4" s="109" t="s">
        <v>4</v>
      </c>
    </row>
    <row r="5" customHeight="1" spans="1:1">
      <c r="A5" s="109" t="s">
        <v>5</v>
      </c>
    </row>
    <row r="6" customHeight="1" spans="1:1">
      <c r="A6" s="109" t="s">
        <v>6</v>
      </c>
    </row>
    <row r="7" customHeight="1" spans="1:1">
      <c r="A7" s="109" t="s">
        <v>7</v>
      </c>
    </row>
    <row r="8" customHeight="1" spans="1:1">
      <c r="A8" s="109" t="s">
        <v>8</v>
      </c>
    </row>
    <row r="9" customHeight="1" spans="1:1">
      <c r="A9" s="109" t="s">
        <v>9</v>
      </c>
    </row>
    <row r="10" customHeight="1" spans="1:1">
      <c r="A10" s="109" t="s">
        <v>10</v>
      </c>
    </row>
    <row r="11" customHeight="1" spans="1:1">
      <c r="A11" s="109" t="s">
        <v>11</v>
      </c>
    </row>
    <row r="12" customHeight="1" spans="1:1">
      <c r="A12" s="109" t="s">
        <v>12</v>
      </c>
    </row>
    <row r="13" customHeight="1" spans="1:1">
      <c r="A13" s="109" t="s">
        <v>13</v>
      </c>
    </row>
    <row r="14" customHeight="1" spans="1:1">
      <c r="A14" s="108" t="s">
        <v>14</v>
      </c>
    </row>
    <row r="15" customHeight="1" spans="1:1">
      <c r="A15" s="109" t="s">
        <v>15</v>
      </c>
    </row>
    <row r="16" customHeight="1" spans="1:1">
      <c r="A16" s="109" t="s">
        <v>16</v>
      </c>
    </row>
    <row r="17" customHeight="1" spans="1:1">
      <c r="A17" s="109" t="s">
        <v>17</v>
      </c>
    </row>
    <row r="18" customHeight="1" spans="1:1">
      <c r="A18" s="109" t="s">
        <v>18</v>
      </c>
    </row>
    <row r="19" customHeight="1" spans="1:1">
      <c r="A19" s="109" t="s">
        <v>19</v>
      </c>
    </row>
    <row r="20" customHeight="1" spans="1:1">
      <c r="A20" s="109" t="s">
        <v>20</v>
      </c>
    </row>
    <row r="21" customHeight="1" spans="1:1">
      <c r="A21" s="109" t="s">
        <v>21</v>
      </c>
    </row>
    <row r="22" customHeight="1" spans="1:1">
      <c r="A22" s="108" t="s">
        <v>22</v>
      </c>
    </row>
    <row r="23" customHeight="1" spans="1:1">
      <c r="A23" s="110" t="s">
        <v>23</v>
      </c>
    </row>
    <row r="24" customHeight="1" spans="1:1">
      <c r="A24" s="110" t="s">
        <v>24</v>
      </c>
    </row>
    <row r="25" customHeight="1" spans="1:1">
      <c r="A25" s="110" t="s">
        <v>25</v>
      </c>
    </row>
    <row r="26" customHeight="1" spans="1:1">
      <c r="A26" s="110" t="s">
        <v>26</v>
      </c>
    </row>
    <row r="27" customHeight="1" spans="1:1">
      <c r="A27" s="108" t="s">
        <v>27</v>
      </c>
    </row>
    <row r="28" customHeight="1" spans="1:1">
      <c r="A28" s="110" t="s">
        <v>28</v>
      </c>
    </row>
    <row r="29" customHeight="1" spans="1:1">
      <c r="A29" s="110" t="s">
        <v>29</v>
      </c>
    </row>
    <row r="30" customHeight="1" spans="1:1">
      <c r="A30" s="110" t="s">
        <v>30</v>
      </c>
    </row>
    <row r="31" customHeight="1" spans="1:1">
      <c r="A31" s="108" t="s">
        <v>31</v>
      </c>
    </row>
    <row r="32" customHeight="1" spans="1:1">
      <c r="A32" s="110" t="s">
        <v>32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2" sqref="A2:D2"/>
    </sheetView>
  </sheetViews>
  <sheetFormatPr defaultColWidth="10" defaultRowHeight="13.5" outlineLevelCol="3"/>
  <cols>
    <col min="1" max="1" width="42.6083333333333" style="59" customWidth="1"/>
    <col min="2" max="2" width="18.725" style="60" customWidth="1"/>
    <col min="3" max="3" width="19.675" style="60" customWidth="1"/>
    <col min="4" max="4" width="10.7666666666667" style="59" customWidth="1"/>
    <col min="5" max="16384" width="10" style="59"/>
  </cols>
  <sheetData>
    <row r="1" s="59" customFormat="1" ht="16.35" customHeight="1" spans="1:3">
      <c r="A1" s="61" t="s">
        <v>551</v>
      </c>
      <c r="B1" s="60"/>
      <c r="C1" s="60"/>
    </row>
    <row r="2" s="59" customFormat="1" ht="22.4" customHeight="1" spans="1:4">
      <c r="A2" s="62" t="s">
        <v>552</v>
      </c>
      <c r="B2" s="63"/>
      <c r="C2" s="63"/>
      <c r="D2" s="62"/>
    </row>
    <row r="3" s="59" customFormat="1" ht="19.8" customHeight="1" spans="1:4">
      <c r="A3" s="64"/>
      <c r="B3" s="65"/>
      <c r="C3" s="66" t="s">
        <v>35</v>
      </c>
      <c r="D3" s="67"/>
    </row>
    <row r="4" s="59" customFormat="1" ht="39.1" customHeight="1" spans="1:4">
      <c r="A4" s="68" t="s">
        <v>553</v>
      </c>
      <c r="B4" s="69" t="s">
        <v>37</v>
      </c>
      <c r="C4" s="69" t="s">
        <v>38</v>
      </c>
      <c r="D4" s="68" t="s">
        <v>39</v>
      </c>
    </row>
    <row r="5" s="59" customFormat="1" ht="22.8" customHeight="1" spans="1:4">
      <c r="A5" s="70" t="s">
        <v>554</v>
      </c>
      <c r="B5" s="71">
        <v>63</v>
      </c>
      <c r="C5" s="72">
        <v>65</v>
      </c>
      <c r="D5" s="73">
        <f>C5/B5</f>
        <v>1.03174603174603</v>
      </c>
    </row>
    <row r="6" s="59" customFormat="1" ht="22.8" customHeight="1" spans="1:4">
      <c r="A6" s="74" t="s">
        <v>555</v>
      </c>
      <c r="B6" s="75">
        <v>63</v>
      </c>
      <c r="C6" s="76">
        <v>65</v>
      </c>
      <c r="D6" s="73">
        <f t="shared" ref="D6:D11" si="0">C6/B6</f>
        <v>1.03174603174603</v>
      </c>
    </row>
    <row r="7" s="59" customFormat="1" ht="22.8" customHeight="1" spans="1:4">
      <c r="A7" s="68" t="s">
        <v>113</v>
      </c>
      <c r="B7" s="71">
        <v>63</v>
      </c>
      <c r="C7" s="72">
        <v>65</v>
      </c>
      <c r="D7" s="73">
        <f t="shared" si="0"/>
        <v>1.03174603174603</v>
      </c>
    </row>
    <row r="8" s="59" customFormat="1" ht="22.8" customHeight="1" spans="1:4">
      <c r="A8" s="70" t="s">
        <v>115</v>
      </c>
      <c r="B8" s="71">
        <f>SUM(B9:B10)</f>
        <v>1001</v>
      </c>
      <c r="C8" s="72">
        <f>SUM(C9:C10)</f>
        <v>564</v>
      </c>
      <c r="D8" s="73">
        <f t="shared" si="0"/>
        <v>0.563436563436563</v>
      </c>
    </row>
    <row r="9" s="59" customFormat="1" ht="22.8" customHeight="1" spans="1:4">
      <c r="A9" s="74" t="s">
        <v>556</v>
      </c>
      <c r="B9" s="75">
        <v>65</v>
      </c>
      <c r="C9" s="76">
        <v>64</v>
      </c>
      <c r="D9" s="73">
        <f t="shared" si="0"/>
        <v>0.984615384615385</v>
      </c>
    </row>
    <row r="10" s="59" customFormat="1" ht="22.8" customHeight="1" spans="1:4">
      <c r="A10" s="74" t="s">
        <v>557</v>
      </c>
      <c r="B10" s="75">
        <v>936</v>
      </c>
      <c r="C10" s="75">
        <v>500</v>
      </c>
      <c r="D10" s="73">
        <f t="shared" si="0"/>
        <v>0.534188034188034</v>
      </c>
    </row>
    <row r="11" s="59" customFormat="1" ht="22.8" customHeight="1" spans="1:4">
      <c r="A11" s="68" t="s">
        <v>122</v>
      </c>
      <c r="B11" s="71">
        <f>SUM(B8,B7)</f>
        <v>1064</v>
      </c>
      <c r="C11" s="72">
        <f>SUM(C8,C7)</f>
        <v>629</v>
      </c>
      <c r="D11" s="73">
        <f t="shared" si="0"/>
        <v>0.591165413533835</v>
      </c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H20" sqref="H20"/>
    </sheetView>
  </sheetViews>
  <sheetFormatPr defaultColWidth="10" defaultRowHeight="13.5" outlineLevelCol="3"/>
  <cols>
    <col min="1" max="1" width="34" customWidth="1"/>
    <col min="2" max="2" width="19.625" style="52" customWidth="1"/>
    <col min="3" max="3" width="21.25" style="52" customWidth="1"/>
    <col min="4" max="4" width="20.375" customWidth="1"/>
    <col min="5" max="5" width="9.76666666666667" customWidth="1"/>
  </cols>
  <sheetData>
    <row r="1" ht="16" customHeight="1" spans="1:1">
      <c r="A1" s="39" t="s">
        <v>558</v>
      </c>
    </row>
    <row r="2" ht="36" customHeight="1" spans="1:4">
      <c r="A2" s="40" t="s">
        <v>559</v>
      </c>
      <c r="B2" s="53"/>
      <c r="C2" s="53"/>
      <c r="D2" s="40"/>
    </row>
    <row r="3" ht="19.8" customHeight="1" spans="1:4">
      <c r="A3" s="41"/>
      <c r="B3" s="54"/>
      <c r="C3" s="55" t="s">
        <v>35</v>
      </c>
      <c r="D3" s="42"/>
    </row>
    <row r="4" ht="39.1" customHeight="1" spans="1:4">
      <c r="A4" s="43" t="s">
        <v>497</v>
      </c>
      <c r="B4" s="56" t="s">
        <v>37</v>
      </c>
      <c r="C4" s="56" t="s">
        <v>38</v>
      </c>
      <c r="D4" s="43" t="s">
        <v>39</v>
      </c>
    </row>
    <row r="5" ht="22.8" customHeight="1" spans="1:4">
      <c r="A5" s="48" t="s">
        <v>560</v>
      </c>
      <c r="B5" s="50"/>
      <c r="C5" s="50"/>
      <c r="D5" s="47" t="e">
        <f>C5/B5</f>
        <v>#DIV/0!</v>
      </c>
    </row>
    <row r="6" ht="22.8" customHeight="1" spans="1:4">
      <c r="A6" s="48" t="s">
        <v>561</v>
      </c>
      <c r="B6" s="50"/>
      <c r="C6" s="50"/>
      <c r="D6" s="48"/>
    </row>
    <row r="7" ht="22.8" customHeight="1" spans="1:4">
      <c r="A7" s="48" t="s">
        <v>562</v>
      </c>
      <c r="B7" s="50"/>
      <c r="C7" s="50"/>
      <c r="D7" s="48"/>
    </row>
    <row r="8" ht="22.8" customHeight="1" spans="1:4">
      <c r="A8" s="48" t="s">
        <v>563</v>
      </c>
      <c r="B8" s="50"/>
      <c r="C8" s="50"/>
      <c r="D8" s="48"/>
    </row>
    <row r="9" ht="22.8" customHeight="1" spans="1:4">
      <c r="A9" s="48" t="s">
        <v>564</v>
      </c>
      <c r="B9" s="50">
        <v>1000</v>
      </c>
      <c r="C9" s="50">
        <v>500</v>
      </c>
      <c r="D9" s="48"/>
    </row>
    <row r="10" ht="22.8" customHeight="1" spans="1:4">
      <c r="A10" s="43" t="s">
        <v>70</v>
      </c>
      <c r="B10" s="45">
        <v>1000</v>
      </c>
      <c r="C10" s="57">
        <v>500</v>
      </c>
      <c r="D10" s="47">
        <f>C10/B10</f>
        <v>0.5</v>
      </c>
    </row>
    <row r="11" ht="22.8" customHeight="1" spans="1:4">
      <c r="A11" s="48" t="s">
        <v>72</v>
      </c>
      <c r="B11" s="45">
        <v>64</v>
      </c>
      <c r="C11" s="57">
        <f>SUM(C12:C14)</f>
        <v>129</v>
      </c>
      <c r="D11" s="47">
        <f>C11/B11</f>
        <v>2.015625</v>
      </c>
    </row>
    <row r="12" ht="22.8" customHeight="1" spans="1:4">
      <c r="A12" s="48" t="s">
        <v>549</v>
      </c>
      <c r="B12" s="50">
        <v>64</v>
      </c>
      <c r="C12" s="57">
        <v>64</v>
      </c>
      <c r="D12" s="47"/>
    </row>
    <row r="13" ht="22.8" customHeight="1" spans="1:4">
      <c r="A13" s="48" t="s">
        <v>565</v>
      </c>
      <c r="B13" s="58"/>
      <c r="C13" s="50"/>
      <c r="D13" s="47"/>
    </row>
    <row r="14" ht="22.8" customHeight="1" spans="1:4">
      <c r="A14" s="48" t="s">
        <v>550</v>
      </c>
      <c r="B14" s="50"/>
      <c r="C14" s="50">
        <v>65</v>
      </c>
      <c r="D14" s="47"/>
    </row>
    <row r="15" ht="22.8" customHeight="1" spans="1:4">
      <c r="A15" s="43" t="s">
        <v>81</v>
      </c>
      <c r="B15" s="45">
        <v>1064</v>
      </c>
      <c r="C15" s="57">
        <f>SUM(C10:C11)</f>
        <v>629</v>
      </c>
      <c r="D15" s="47">
        <f>C15/B15</f>
        <v>0.591165413533835</v>
      </c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H19" sqref="H19"/>
    </sheetView>
  </sheetViews>
  <sheetFormatPr defaultColWidth="10" defaultRowHeight="13.5" outlineLevelCol="3"/>
  <cols>
    <col min="1" max="1" width="33.125" customWidth="1"/>
    <col min="2" max="2" width="18.725" customWidth="1"/>
    <col min="3" max="3" width="19.675" customWidth="1"/>
    <col min="4" max="4" width="20.75" customWidth="1"/>
    <col min="5" max="5" width="9.76666666666667" customWidth="1"/>
  </cols>
  <sheetData>
    <row r="1" ht="16.35" customHeight="1" spans="1:1">
      <c r="A1" s="39" t="s">
        <v>566</v>
      </c>
    </row>
    <row r="2" ht="30" customHeight="1" spans="1:4">
      <c r="A2" s="40" t="s">
        <v>567</v>
      </c>
      <c r="B2" s="40"/>
      <c r="C2" s="40"/>
      <c r="D2" s="40"/>
    </row>
    <row r="3" ht="19.8" customHeight="1" spans="1:4">
      <c r="A3" s="41"/>
      <c r="B3" s="41"/>
      <c r="C3" s="42" t="s">
        <v>35</v>
      </c>
      <c r="D3" s="42"/>
    </row>
    <row r="4" ht="39.1" customHeight="1" spans="1:4">
      <c r="A4" s="43" t="s">
        <v>553</v>
      </c>
      <c r="B4" s="43" t="s">
        <v>37</v>
      </c>
      <c r="C4" s="43" t="s">
        <v>38</v>
      </c>
      <c r="D4" s="43" t="s">
        <v>39</v>
      </c>
    </row>
    <row r="5" ht="22.8" customHeight="1" spans="1:4">
      <c r="A5" s="44" t="s">
        <v>115</v>
      </c>
      <c r="B5" s="45">
        <f>SUM(B7:B8)</f>
        <v>1001</v>
      </c>
      <c r="C5" s="46">
        <v>129</v>
      </c>
      <c r="D5" s="47">
        <f>C5/B5</f>
        <v>0.128871128871129</v>
      </c>
    </row>
    <row r="6" ht="22.8" customHeight="1" spans="1:4">
      <c r="A6" s="48" t="s">
        <v>568</v>
      </c>
      <c r="B6" s="45"/>
      <c r="C6" s="49">
        <v>64</v>
      </c>
      <c r="D6" s="47"/>
    </row>
    <row r="7" ht="22.8" customHeight="1" spans="1:4">
      <c r="A7" s="48" t="s">
        <v>569</v>
      </c>
      <c r="B7" s="50">
        <v>65</v>
      </c>
      <c r="C7" s="49">
        <v>65</v>
      </c>
      <c r="D7" s="47"/>
    </row>
    <row r="8" ht="22.8" customHeight="1" spans="1:4">
      <c r="A8" s="48" t="s">
        <v>557</v>
      </c>
      <c r="B8" s="50">
        <v>936</v>
      </c>
      <c r="C8" s="51"/>
      <c r="D8" s="47">
        <f>C8/B8</f>
        <v>0</v>
      </c>
    </row>
    <row r="9" ht="22.8" customHeight="1" spans="1:4">
      <c r="A9" s="43" t="s">
        <v>122</v>
      </c>
      <c r="B9" s="45">
        <v>1001</v>
      </c>
      <c r="C9" s="46">
        <f>SUM(C6:C7)</f>
        <v>129</v>
      </c>
      <c r="D9" s="47">
        <f>C9/B9</f>
        <v>0.128871128871129</v>
      </c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M8" sqref="M8"/>
    </sheetView>
  </sheetViews>
  <sheetFormatPr defaultColWidth="9" defaultRowHeight="13.5" outlineLevelCol="6"/>
  <cols>
    <col min="1" max="1" width="20.25" customWidth="1"/>
    <col min="3" max="3" width="13.375" customWidth="1"/>
    <col min="4" max="4" width="17.125" customWidth="1"/>
    <col min="5" max="5" width="12.375" customWidth="1"/>
    <col min="7" max="7" width="19.125" customWidth="1"/>
  </cols>
  <sheetData>
    <row r="1" ht="16" customHeight="1" spans="1:1">
      <c r="A1" s="30" t="s">
        <v>570</v>
      </c>
    </row>
    <row r="2" ht="35" customHeight="1" spans="1:7">
      <c r="A2" s="31" t="s">
        <v>571</v>
      </c>
      <c r="B2" s="31"/>
      <c r="C2" s="31"/>
      <c r="D2" s="31"/>
      <c r="E2" s="31"/>
      <c r="F2" s="31"/>
      <c r="G2" s="31"/>
    </row>
    <row r="3" ht="56" customHeight="1" spans="1:7">
      <c r="A3" s="32" t="s">
        <v>497</v>
      </c>
      <c r="B3" s="32" t="s">
        <v>572</v>
      </c>
      <c r="C3" s="32" t="s">
        <v>573</v>
      </c>
      <c r="D3" s="32" t="s">
        <v>574</v>
      </c>
      <c r="E3" s="32" t="s">
        <v>575</v>
      </c>
      <c r="F3" s="32" t="s">
        <v>576</v>
      </c>
      <c r="G3" s="32" t="s">
        <v>577</v>
      </c>
    </row>
    <row r="4" ht="25" customHeight="1" spans="1:7">
      <c r="A4" s="33" t="s">
        <v>578</v>
      </c>
      <c r="B4" s="34"/>
      <c r="C4" s="35"/>
      <c r="D4" s="36" t="s">
        <v>579</v>
      </c>
      <c r="E4" s="34"/>
      <c r="F4" s="34"/>
      <c r="G4" s="34"/>
    </row>
    <row r="5" ht="25" customHeight="1" spans="1:7">
      <c r="A5" s="37" t="s">
        <v>580</v>
      </c>
      <c r="B5" s="38"/>
      <c r="C5" s="38"/>
      <c r="D5" s="38"/>
      <c r="E5" s="38"/>
      <c r="F5" s="38"/>
      <c r="G5" s="38"/>
    </row>
    <row r="6" ht="25" customHeight="1" spans="1:7">
      <c r="A6" s="37" t="s">
        <v>581</v>
      </c>
      <c r="B6" s="38"/>
      <c r="C6" s="38"/>
      <c r="D6" s="38"/>
      <c r="E6" s="38"/>
      <c r="F6" s="38"/>
      <c r="G6" s="38"/>
    </row>
    <row r="7" ht="25" customHeight="1" spans="1:7">
      <c r="A7" s="37" t="s">
        <v>582</v>
      </c>
      <c r="B7" s="38"/>
      <c r="C7" s="38"/>
      <c r="D7" s="38"/>
      <c r="E7" s="38"/>
      <c r="F7" s="38"/>
      <c r="G7" s="38"/>
    </row>
    <row r="8" ht="25" customHeight="1" spans="1:7">
      <c r="A8" s="37" t="s">
        <v>583</v>
      </c>
      <c r="B8" s="38"/>
      <c r="C8" s="38"/>
      <c r="D8" s="38"/>
      <c r="E8" s="38"/>
      <c r="F8" s="38"/>
      <c r="G8" s="38"/>
    </row>
    <row r="9" ht="25" customHeight="1" spans="1:7">
      <c r="A9" s="37" t="s">
        <v>584</v>
      </c>
      <c r="B9" s="38"/>
      <c r="C9" s="38"/>
      <c r="D9" s="38"/>
      <c r="E9" s="38"/>
      <c r="F9" s="38"/>
      <c r="G9" s="38"/>
    </row>
    <row r="10" ht="25" customHeight="1" spans="1:7">
      <c r="A10" s="37" t="s">
        <v>585</v>
      </c>
      <c r="B10" s="38"/>
      <c r="C10" s="38"/>
      <c r="D10" s="38"/>
      <c r="E10" s="38"/>
      <c r="F10" s="38"/>
      <c r="G10" s="38"/>
    </row>
    <row r="11" ht="25" customHeight="1" spans="1:7">
      <c r="A11" s="37" t="s">
        <v>586</v>
      </c>
      <c r="B11" s="38"/>
      <c r="C11" s="38"/>
      <c r="D11" s="38"/>
      <c r="E11" s="38"/>
      <c r="F11" s="38"/>
      <c r="G11" s="38"/>
    </row>
    <row r="12" ht="25" customHeight="1" spans="1:7">
      <c r="A12" s="33" t="s">
        <v>587</v>
      </c>
      <c r="B12" s="34"/>
      <c r="C12" s="34"/>
      <c r="D12" s="36" t="s">
        <v>461</v>
      </c>
      <c r="E12" s="34"/>
      <c r="F12" s="34"/>
      <c r="G12" s="34"/>
    </row>
    <row r="13" ht="25" customHeight="1" spans="1:7">
      <c r="A13" s="37" t="s">
        <v>588</v>
      </c>
      <c r="B13" s="38"/>
      <c r="C13" s="38"/>
      <c r="D13" s="38"/>
      <c r="E13" s="38"/>
      <c r="F13" s="38"/>
      <c r="G13" s="38"/>
    </row>
    <row r="14" ht="25" customHeight="1" spans="1:7">
      <c r="A14" s="37" t="s">
        <v>589</v>
      </c>
      <c r="B14" s="38"/>
      <c r="C14" s="38"/>
      <c r="D14" s="38"/>
      <c r="E14" s="38"/>
      <c r="F14" s="38"/>
      <c r="G14" s="38"/>
    </row>
    <row r="15" ht="25" customHeight="1" spans="1:7">
      <c r="A15" s="37" t="s">
        <v>590</v>
      </c>
      <c r="B15" s="38"/>
      <c r="C15" s="38"/>
      <c r="D15" s="38"/>
      <c r="E15" s="38"/>
      <c r="F15" s="38"/>
      <c r="G15" s="38"/>
    </row>
    <row r="16" ht="25" customHeight="1" spans="1:7">
      <c r="A16" s="37" t="s">
        <v>591</v>
      </c>
      <c r="B16" s="38"/>
      <c r="C16" s="38"/>
      <c r="D16" s="38"/>
      <c r="E16" s="38"/>
      <c r="F16" s="38"/>
      <c r="G16" s="38"/>
    </row>
    <row r="17" ht="25" customHeight="1" spans="1:7">
      <c r="A17" s="37" t="s">
        <v>592</v>
      </c>
      <c r="B17" s="38"/>
      <c r="C17" s="38"/>
      <c r="D17" s="38"/>
      <c r="E17" s="38"/>
      <c r="F17" s="38"/>
      <c r="G17" s="38"/>
    </row>
    <row r="18" ht="25" customHeight="1" spans="1:7">
      <c r="A18" s="33" t="s">
        <v>593</v>
      </c>
      <c r="B18" s="34"/>
      <c r="C18" s="34"/>
      <c r="D18" s="34"/>
      <c r="E18" s="34"/>
      <c r="F18" s="34"/>
      <c r="G18" s="34"/>
    </row>
    <row r="19" ht="25" customHeight="1" spans="1:7">
      <c r="A19" s="33" t="s">
        <v>594</v>
      </c>
      <c r="B19" s="34"/>
      <c r="C19" s="34"/>
      <c r="D19" s="34"/>
      <c r="E19" s="34"/>
      <c r="F19" s="34"/>
      <c r="G19" s="34"/>
    </row>
    <row r="20" ht="25" customHeight="1" spans="1:7">
      <c r="A20" s="33" t="s">
        <v>595</v>
      </c>
      <c r="B20" s="34"/>
      <c r="C20" s="34"/>
      <c r="D20" s="34"/>
      <c r="E20" s="34"/>
      <c r="F20" s="34"/>
      <c r="G20" s="34"/>
    </row>
  </sheetData>
  <mergeCells count="1">
    <mergeCell ref="A2:G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H10" sqref="H10"/>
    </sheetView>
  </sheetViews>
  <sheetFormatPr defaultColWidth="9" defaultRowHeight="13.5" outlineLevelCol="2"/>
  <cols>
    <col min="1" max="1" width="11.875" customWidth="1"/>
    <col min="2" max="2" width="40.25" customWidth="1"/>
    <col min="3" max="3" width="30.625" customWidth="1"/>
  </cols>
  <sheetData>
    <row r="1" spans="1:1">
      <c r="A1" t="s">
        <v>596</v>
      </c>
    </row>
    <row r="2" ht="36" customHeight="1" spans="1:3">
      <c r="A2" s="6" t="s">
        <v>597</v>
      </c>
      <c r="B2" s="6"/>
      <c r="C2" s="6"/>
    </row>
    <row r="3" spans="1:3">
      <c r="A3" s="19" t="s">
        <v>598</v>
      </c>
      <c r="B3" s="19"/>
      <c r="C3" s="19"/>
    </row>
    <row r="4" ht="25" customHeight="1" spans="1:3">
      <c r="A4" s="20" t="s">
        <v>599</v>
      </c>
      <c r="B4" s="20" t="s">
        <v>600</v>
      </c>
      <c r="C4" s="21" t="s">
        <v>601</v>
      </c>
    </row>
    <row r="5" ht="25" customHeight="1" spans="1:3">
      <c r="A5" s="22"/>
      <c r="B5" s="23" t="s">
        <v>602</v>
      </c>
      <c r="C5" s="24" t="s">
        <v>579</v>
      </c>
    </row>
    <row r="6" ht="25" customHeight="1" spans="1:3">
      <c r="A6" s="25">
        <v>102</v>
      </c>
      <c r="B6" s="26" t="s">
        <v>603</v>
      </c>
      <c r="C6" s="27"/>
    </row>
    <row r="7" ht="25" customHeight="1" spans="1:3">
      <c r="A7" s="22">
        <v>10202</v>
      </c>
      <c r="B7" s="26" t="s">
        <v>604</v>
      </c>
      <c r="C7" s="27"/>
    </row>
    <row r="8" ht="25" customHeight="1" spans="1:3">
      <c r="A8" s="25">
        <v>1020201</v>
      </c>
      <c r="B8" s="28" t="s">
        <v>605</v>
      </c>
      <c r="C8" s="29"/>
    </row>
    <row r="9" ht="25" customHeight="1" spans="1:3">
      <c r="A9" s="25">
        <v>1020203</v>
      </c>
      <c r="B9" s="28" t="s">
        <v>606</v>
      </c>
      <c r="C9" s="29"/>
    </row>
    <row r="10" ht="25" customHeight="1" spans="1:3">
      <c r="A10" s="25">
        <v>1020299</v>
      </c>
      <c r="B10" s="28" t="s">
        <v>607</v>
      </c>
      <c r="C10" s="29"/>
    </row>
    <row r="11" ht="25" customHeight="1" spans="1:3">
      <c r="A11" s="22">
        <v>10203</v>
      </c>
      <c r="B11" s="26" t="s">
        <v>608</v>
      </c>
      <c r="C11" s="27"/>
    </row>
    <row r="12" ht="25" customHeight="1" spans="1:3">
      <c r="A12" s="25">
        <v>1020301</v>
      </c>
      <c r="B12" s="28" t="s">
        <v>609</v>
      </c>
      <c r="C12" s="29"/>
    </row>
    <row r="13" ht="25" customHeight="1" spans="1:3">
      <c r="A13" s="25">
        <v>1020303</v>
      </c>
      <c r="B13" s="28" t="s">
        <v>610</v>
      </c>
      <c r="C13" s="29"/>
    </row>
    <row r="14" ht="25" customHeight="1" spans="1:3">
      <c r="A14" s="25">
        <v>1020399</v>
      </c>
      <c r="B14" s="28" t="s">
        <v>611</v>
      </c>
      <c r="C14" s="29"/>
    </row>
    <row r="15" ht="25" customHeight="1" spans="1:3">
      <c r="A15" s="22">
        <v>10212</v>
      </c>
      <c r="B15" s="26" t="s">
        <v>612</v>
      </c>
      <c r="C15" s="27"/>
    </row>
    <row r="16" ht="25" customHeight="1" spans="1:3">
      <c r="A16" s="25">
        <v>1021201</v>
      </c>
      <c r="B16" s="28" t="s">
        <v>613</v>
      </c>
      <c r="C16" s="29"/>
    </row>
    <row r="17" ht="25" customHeight="1" spans="1:3">
      <c r="A17" s="25">
        <v>1021202</v>
      </c>
      <c r="B17" s="28" t="s">
        <v>614</v>
      </c>
      <c r="C17" s="29"/>
    </row>
    <row r="18" ht="25" customHeight="1" spans="1:3">
      <c r="A18" s="25">
        <v>1021203</v>
      </c>
      <c r="B18" s="28" t="s">
        <v>615</v>
      </c>
      <c r="C18" s="29"/>
    </row>
    <row r="19" ht="25" customHeight="1" spans="1:3">
      <c r="A19" s="25">
        <v>1021299</v>
      </c>
      <c r="B19" s="28" t="s">
        <v>616</v>
      </c>
      <c r="C19" s="29"/>
    </row>
    <row r="20" ht="25" customHeight="1" spans="1:3">
      <c r="A20" s="22">
        <v>10204</v>
      </c>
      <c r="B20" s="26" t="s">
        <v>617</v>
      </c>
      <c r="C20" s="27"/>
    </row>
    <row r="21" ht="25" customHeight="1" spans="1:3">
      <c r="A21" s="25">
        <v>1020401</v>
      </c>
      <c r="B21" s="28" t="s">
        <v>618</v>
      </c>
      <c r="C21" s="29"/>
    </row>
    <row r="22" ht="25" customHeight="1" spans="1:3">
      <c r="A22" s="25">
        <v>1020403</v>
      </c>
      <c r="B22" s="28" t="s">
        <v>619</v>
      </c>
      <c r="C22" s="29"/>
    </row>
    <row r="23" ht="25" customHeight="1" spans="1:3">
      <c r="A23" s="25">
        <v>1020499</v>
      </c>
      <c r="B23" s="28" t="s">
        <v>620</v>
      </c>
      <c r="C23" s="29"/>
    </row>
    <row r="24" ht="25" customHeight="1" spans="1:3">
      <c r="A24" s="22">
        <v>10211</v>
      </c>
      <c r="B24" s="26" t="s">
        <v>621</v>
      </c>
      <c r="C24" s="27"/>
    </row>
    <row r="25" ht="25" customHeight="1" spans="1:3">
      <c r="A25" s="25">
        <v>1021101</v>
      </c>
      <c r="B25" s="28" t="s">
        <v>622</v>
      </c>
      <c r="C25" s="29"/>
    </row>
    <row r="26" ht="25" customHeight="1" spans="1:3">
      <c r="A26" s="25">
        <v>1021102</v>
      </c>
      <c r="B26" s="28" t="s">
        <v>623</v>
      </c>
      <c r="C26" s="29"/>
    </row>
    <row r="27" ht="25" customHeight="1" spans="1:3">
      <c r="A27" s="25">
        <v>1021103</v>
      </c>
      <c r="B27" s="28" t="s">
        <v>624</v>
      </c>
      <c r="C27" s="29"/>
    </row>
    <row r="28" ht="25" customHeight="1" spans="1:3">
      <c r="A28" s="25">
        <v>1021199</v>
      </c>
      <c r="B28" s="28" t="s">
        <v>625</v>
      </c>
      <c r="C28" s="29"/>
    </row>
    <row r="29" ht="25" customHeight="1"/>
  </sheetData>
  <mergeCells count="2">
    <mergeCell ref="A2:C2"/>
    <mergeCell ref="A3:C3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13" sqref="G13"/>
    </sheetView>
  </sheetViews>
  <sheetFormatPr defaultColWidth="9" defaultRowHeight="13.5" outlineLevelCol="2"/>
  <cols>
    <col min="1" max="1" width="10.125" customWidth="1"/>
    <col min="2" max="2" width="36.875" customWidth="1"/>
    <col min="3" max="3" width="27.75" customWidth="1"/>
  </cols>
  <sheetData>
    <row r="1" spans="1:1">
      <c r="A1" s="1" t="s">
        <v>626</v>
      </c>
    </row>
    <row r="2" ht="42" customHeight="1" spans="1:3">
      <c r="A2" s="6" t="s">
        <v>627</v>
      </c>
      <c r="B2" s="6"/>
      <c r="C2" s="6"/>
    </row>
    <row r="3" spans="1:3">
      <c r="A3" s="7" t="s">
        <v>598</v>
      </c>
      <c r="B3" s="7"/>
      <c r="C3" s="7"/>
    </row>
    <row r="4" ht="25" customHeight="1" spans="1:3">
      <c r="A4" s="8" t="s">
        <v>599</v>
      </c>
      <c r="B4" s="8" t="s">
        <v>600</v>
      </c>
      <c r="C4" s="9" t="s">
        <v>601</v>
      </c>
    </row>
    <row r="5" ht="25" customHeight="1" spans="1:3">
      <c r="A5" s="10"/>
      <c r="B5" s="11" t="s">
        <v>628</v>
      </c>
      <c r="C5" s="12"/>
    </row>
    <row r="6" ht="25" customHeight="1" spans="1:3">
      <c r="A6" s="13">
        <v>209</v>
      </c>
      <c r="B6" s="14" t="s">
        <v>629</v>
      </c>
      <c r="C6" s="15" t="s">
        <v>461</v>
      </c>
    </row>
    <row r="7" ht="25" customHeight="1" spans="1:3">
      <c r="A7" s="13">
        <v>20902</v>
      </c>
      <c r="B7" s="14" t="s">
        <v>630</v>
      </c>
      <c r="C7" s="16"/>
    </row>
    <row r="8" ht="25" customHeight="1" spans="1:3">
      <c r="A8" s="13">
        <v>2090201</v>
      </c>
      <c r="B8" s="17" t="s">
        <v>631</v>
      </c>
      <c r="C8" s="18"/>
    </row>
    <row r="9" ht="25" customHeight="1" spans="1:3">
      <c r="A9" s="13">
        <v>2090202</v>
      </c>
      <c r="B9" s="17" t="s">
        <v>632</v>
      </c>
      <c r="C9" s="18"/>
    </row>
    <row r="10" ht="25" customHeight="1" spans="1:3">
      <c r="A10" s="13">
        <v>2090299</v>
      </c>
      <c r="B10" s="17" t="s">
        <v>633</v>
      </c>
      <c r="C10" s="18"/>
    </row>
    <row r="11" ht="25" customHeight="1" spans="1:3">
      <c r="A11" s="13">
        <v>20903</v>
      </c>
      <c r="B11" s="14" t="s">
        <v>634</v>
      </c>
      <c r="C11" s="16"/>
    </row>
    <row r="12" ht="25" customHeight="1" spans="1:3">
      <c r="A12" s="13">
        <v>2090301</v>
      </c>
      <c r="B12" s="17" t="s">
        <v>635</v>
      </c>
      <c r="C12" s="18"/>
    </row>
    <row r="13" ht="25" customHeight="1" spans="1:3">
      <c r="A13" s="13">
        <v>2090302</v>
      </c>
      <c r="B13" s="17" t="s">
        <v>636</v>
      </c>
      <c r="C13" s="18"/>
    </row>
    <row r="14" ht="25" customHeight="1" spans="1:3">
      <c r="A14" s="13">
        <v>2090399</v>
      </c>
      <c r="B14" s="17" t="s">
        <v>637</v>
      </c>
      <c r="C14" s="18"/>
    </row>
    <row r="15" ht="25" customHeight="1" spans="1:3">
      <c r="A15" s="13">
        <v>20912</v>
      </c>
      <c r="B15" s="14" t="s">
        <v>638</v>
      </c>
      <c r="C15" s="16"/>
    </row>
    <row r="16" ht="25" customHeight="1" spans="1:3">
      <c r="A16" s="13">
        <v>2091201</v>
      </c>
      <c r="B16" s="17" t="s">
        <v>639</v>
      </c>
      <c r="C16" s="18"/>
    </row>
    <row r="17" ht="25" customHeight="1" spans="1:3">
      <c r="A17" s="13">
        <v>2091202</v>
      </c>
      <c r="B17" s="17" t="s">
        <v>640</v>
      </c>
      <c r="C17" s="18"/>
    </row>
    <row r="18" ht="25" customHeight="1" spans="1:3">
      <c r="A18" s="13">
        <v>2091299</v>
      </c>
      <c r="B18" s="17" t="s">
        <v>641</v>
      </c>
      <c r="C18" s="18"/>
    </row>
    <row r="19" ht="25" customHeight="1" spans="1:3">
      <c r="A19" s="13">
        <v>20904</v>
      </c>
      <c r="B19" s="14" t="s">
        <v>642</v>
      </c>
      <c r="C19" s="16"/>
    </row>
    <row r="20" ht="25" customHeight="1" spans="1:3">
      <c r="A20" s="13">
        <v>2090401</v>
      </c>
      <c r="B20" s="17" t="s">
        <v>643</v>
      </c>
      <c r="C20" s="18"/>
    </row>
    <row r="21" ht="25" customHeight="1" spans="1:3">
      <c r="A21" s="13">
        <v>2090402</v>
      </c>
      <c r="B21" s="17" t="s">
        <v>644</v>
      </c>
      <c r="C21" s="18"/>
    </row>
    <row r="22" ht="25" customHeight="1" spans="1:3">
      <c r="A22" s="13">
        <v>2090403</v>
      </c>
      <c r="B22" s="17" t="s">
        <v>645</v>
      </c>
      <c r="C22" s="18"/>
    </row>
    <row r="23" ht="25" customHeight="1" spans="1:3">
      <c r="A23" s="13">
        <v>2090499</v>
      </c>
      <c r="B23" s="17" t="s">
        <v>646</v>
      </c>
      <c r="C23" s="18"/>
    </row>
    <row r="24" ht="25" customHeight="1" spans="1:3">
      <c r="A24" s="13">
        <v>20911</v>
      </c>
      <c r="B24" s="14" t="s">
        <v>647</v>
      </c>
      <c r="C24" s="16"/>
    </row>
    <row r="25" ht="25" customHeight="1" spans="1:3">
      <c r="A25" s="13">
        <v>2091101</v>
      </c>
      <c r="B25" s="17" t="s">
        <v>648</v>
      </c>
      <c r="C25" s="18"/>
    </row>
    <row r="26" ht="25" customHeight="1" spans="1:3">
      <c r="A26" s="13">
        <v>2091199</v>
      </c>
      <c r="B26" s="17" t="s">
        <v>649</v>
      </c>
      <c r="C26" s="18"/>
    </row>
  </sheetData>
  <mergeCells count="2">
    <mergeCell ref="A2:C2"/>
    <mergeCell ref="A3:C3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A5" sqref="A5:I29"/>
    </sheetView>
  </sheetViews>
  <sheetFormatPr defaultColWidth="9" defaultRowHeight="13.5"/>
  <cols>
    <col min="1" max="1" width="12.25" customWidth="1"/>
    <col min="3" max="3" width="11" customWidth="1"/>
  </cols>
  <sheetData>
    <row r="1" customFormat="1" ht="15" customHeight="1" spans="1:1">
      <c r="A1" s="1" t="s">
        <v>650</v>
      </c>
    </row>
    <row r="2" customFormat="1" ht="49" customHeight="1" spans="1:9">
      <c r="A2" s="2" t="s">
        <v>651</v>
      </c>
      <c r="B2" s="3"/>
      <c r="C2" s="3"/>
      <c r="D2" s="3"/>
      <c r="E2" s="3"/>
      <c r="F2" s="3"/>
      <c r="G2" s="3"/>
      <c r="H2" s="3"/>
      <c r="I2" s="3"/>
    </row>
    <row r="3" customFormat="1"/>
    <row r="4" customFormat="1"/>
    <row r="5" customFormat="1" spans="1:9">
      <c r="A5" s="4" t="s">
        <v>652</v>
      </c>
      <c r="B5" s="5"/>
      <c r="C5" s="5"/>
      <c r="D5" s="5"/>
      <c r="E5" s="5"/>
      <c r="F5" s="5"/>
      <c r="G5" s="5"/>
      <c r="H5" s="5"/>
      <c r="I5" s="5"/>
    </row>
    <row r="6" customFormat="1" spans="1:9">
      <c r="A6" s="5"/>
      <c r="B6" s="5"/>
      <c r="C6" s="5"/>
      <c r="D6" s="5"/>
      <c r="E6" s="5"/>
      <c r="F6" s="5"/>
      <c r="G6" s="5"/>
      <c r="H6" s="5"/>
      <c r="I6" s="5"/>
    </row>
    <row r="7" customFormat="1" spans="1:9">
      <c r="A7" s="5"/>
      <c r="B7" s="5"/>
      <c r="C7" s="5"/>
      <c r="D7" s="5"/>
      <c r="E7" s="5"/>
      <c r="F7" s="5"/>
      <c r="G7" s="5"/>
      <c r="H7" s="5"/>
      <c r="I7" s="5"/>
    </row>
    <row r="8" customFormat="1" spans="1:9">
      <c r="A8" s="5"/>
      <c r="B8" s="5"/>
      <c r="C8" s="5"/>
      <c r="D8" s="5"/>
      <c r="E8" s="5"/>
      <c r="F8" s="5"/>
      <c r="G8" s="5"/>
      <c r="H8" s="5"/>
      <c r="I8" s="5"/>
    </row>
    <row r="9" customFormat="1" spans="1:9">
      <c r="A9" s="5"/>
      <c r="B9" s="5"/>
      <c r="C9" s="5"/>
      <c r="D9" s="5"/>
      <c r="E9" s="5"/>
      <c r="F9" s="5"/>
      <c r="G9" s="5"/>
      <c r="H9" s="5"/>
      <c r="I9" s="5"/>
    </row>
    <row r="10" customFormat="1" spans="1:9">
      <c r="A10" s="5"/>
      <c r="B10" s="5"/>
      <c r="C10" s="5"/>
      <c r="D10" s="5"/>
      <c r="E10" s="5"/>
      <c r="F10" s="5"/>
      <c r="G10" s="5"/>
      <c r="H10" s="5"/>
      <c r="I10" s="5"/>
    </row>
    <row r="11" customFormat="1" spans="1:9">
      <c r="A11" s="5"/>
      <c r="B11" s="5"/>
      <c r="C11" s="5"/>
      <c r="D11" s="5"/>
      <c r="E11" s="5"/>
      <c r="F11" s="5"/>
      <c r="G11" s="5"/>
      <c r="H11" s="5"/>
      <c r="I11" s="5"/>
    </row>
    <row r="12" customFormat="1" spans="1:9">
      <c r="A12" s="5"/>
      <c r="B12" s="5"/>
      <c r="C12" s="5"/>
      <c r="D12" s="5"/>
      <c r="E12" s="5"/>
      <c r="F12" s="5"/>
      <c r="G12" s="5"/>
      <c r="H12" s="5"/>
      <c r="I12" s="5"/>
    </row>
    <row r="13" customFormat="1" spans="1:9">
      <c r="A13" s="5"/>
      <c r="B13" s="5"/>
      <c r="C13" s="5"/>
      <c r="D13" s="5"/>
      <c r="E13" s="5"/>
      <c r="F13" s="5"/>
      <c r="G13" s="5"/>
      <c r="H13" s="5"/>
      <c r="I13" s="5"/>
    </row>
    <row r="14" customFormat="1" spans="1:9">
      <c r="A14" s="5"/>
      <c r="B14" s="5"/>
      <c r="C14" s="5"/>
      <c r="D14" s="5"/>
      <c r="E14" s="5"/>
      <c r="F14" s="5"/>
      <c r="G14" s="5"/>
      <c r="H14" s="5"/>
      <c r="I14" s="5"/>
    </row>
    <row r="15" customFormat="1" spans="1:9">
      <c r="A15" s="5"/>
      <c r="B15" s="5"/>
      <c r="C15" s="5"/>
      <c r="D15" s="5"/>
      <c r="E15" s="5"/>
      <c r="F15" s="5"/>
      <c r="G15" s="5"/>
      <c r="H15" s="5"/>
      <c r="I15" s="5"/>
    </row>
    <row r="16" customFormat="1" spans="1:9">
      <c r="A16" s="5"/>
      <c r="B16" s="5"/>
      <c r="C16" s="5"/>
      <c r="D16" s="5"/>
      <c r="E16" s="5"/>
      <c r="F16" s="5"/>
      <c r="G16" s="5"/>
      <c r="H16" s="5"/>
      <c r="I16" s="5"/>
    </row>
    <row r="17" customFormat="1" spans="1:9">
      <c r="A17" s="5"/>
      <c r="B17" s="5"/>
      <c r="C17" s="5"/>
      <c r="D17" s="5"/>
      <c r="E17" s="5"/>
      <c r="F17" s="5"/>
      <c r="G17" s="5"/>
      <c r="H17" s="5"/>
      <c r="I17" s="5"/>
    </row>
    <row r="18" customFormat="1" spans="1:9">
      <c r="A18" s="5"/>
      <c r="B18" s="5"/>
      <c r="C18" s="5"/>
      <c r="D18" s="5"/>
      <c r="E18" s="5"/>
      <c r="F18" s="5"/>
      <c r="G18" s="5"/>
      <c r="H18" s="5"/>
      <c r="I18" s="5"/>
    </row>
    <row r="19" customFormat="1" spans="1:9">
      <c r="A19" s="5"/>
      <c r="B19" s="5"/>
      <c r="C19" s="5"/>
      <c r="D19" s="5"/>
      <c r="E19" s="5"/>
      <c r="F19" s="5"/>
      <c r="G19" s="5"/>
      <c r="H19" s="5"/>
      <c r="I19" s="5"/>
    </row>
    <row r="20" customFormat="1" spans="1:9">
      <c r="A20" s="5"/>
      <c r="B20" s="5"/>
      <c r="C20" s="5"/>
      <c r="D20" s="5"/>
      <c r="E20" s="5"/>
      <c r="F20" s="5"/>
      <c r="G20" s="5"/>
      <c r="H20" s="5"/>
      <c r="I20" s="5"/>
    </row>
    <row r="21" customFormat="1" spans="1:9">
      <c r="A21" s="5"/>
      <c r="B21" s="5"/>
      <c r="C21" s="5"/>
      <c r="D21" s="5"/>
      <c r="E21" s="5"/>
      <c r="F21" s="5"/>
      <c r="G21" s="5"/>
      <c r="H21" s="5"/>
      <c r="I21" s="5"/>
    </row>
    <row r="22" customFormat="1" spans="1:9">
      <c r="A22" s="5"/>
      <c r="B22" s="5"/>
      <c r="C22" s="5"/>
      <c r="D22" s="5"/>
      <c r="E22" s="5"/>
      <c r="F22" s="5"/>
      <c r="G22" s="5"/>
      <c r="H22" s="5"/>
      <c r="I22" s="5"/>
    </row>
    <row r="23" customFormat="1" spans="1:9">
      <c r="A23" s="5"/>
      <c r="B23" s="5"/>
      <c r="C23" s="5"/>
      <c r="D23" s="5"/>
      <c r="E23" s="5"/>
      <c r="F23" s="5"/>
      <c r="G23" s="5"/>
      <c r="H23" s="5"/>
      <c r="I23" s="5"/>
    </row>
    <row r="24" customFormat="1" spans="1:9">
      <c r="A24" s="5"/>
      <c r="B24" s="5"/>
      <c r="C24" s="5"/>
      <c r="D24" s="5"/>
      <c r="E24" s="5"/>
      <c r="F24" s="5"/>
      <c r="G24" s="5"/>
      <c r="H24" s="5"/>
      <c r="I24" s="5"/>
    </row>
    <row r="25" customFormat="1" spans="1:9">
      <c r="A25" s="5"/>
      <c r="B25" s="5"/>
      <c r="C25" s="5"/>
      <c r="D25" s="5"/>
      <c r="E25" s="5"/>
      <c r="F25" s="5"/>
      <c r="G25" s="5"/>
      <c r="H25" s="5"/>
      <c r="I25" s="5"/>
    </row>
    <row r="26" customFormat="1" spans="1:9">
      <c r="A26" s="5"/>
      <c r="B26" s="5"/>
      <c r="C26" s="5"/>
      <c r="D26" s="5"/>
      <c r="E26" s="5"/>
      <c r="F26" s="5"/>
      <c r="G26" s="5"/>
      <c r="H26" s="5"/>
      <c r="I26" s="5"/>
    </row>
    <row r="27" customFormat="1" spans="1:9">
      <c r="A27" s="5"/>
      <c r="B27" s="5"/>
      <c r="C27" s="5"/>
      <c r="D27" s="5"/>
      <c r="E27" s="5"/>
      <c r="F27" s="5"/>
      <c r="G27" s="5"/>
      <c r="H27" s="5"/>
      <c r="I27" s="5"/>
    </row>
    <row r="28" customFormat="1" spans="1:9">
      <c r="A28" s="5"/>
      <c r="B28" s="5"/>
      <c r="C28" s="5"/>
      <c r="D28" s="5"/>
      <c r="E28" s="5"/>
      <c r="F28" s="5"/>
      <c r="G28" s="5"/>
      <c r="H28" s="5"/>
      <c r="I28" s="5"/>
    </row>
    <row r="29" customFormat="1" spans="1:9">
      <c r="A29" s="5"/>
      <c r="B29" s="5"/>
      <c r="C29" s="5"/>
      <c r="D29" s="5"/>
      <c r="E29" s="5"/>
      <c r="F29" s="5"/>
      <c r="G29" s="5"/>
      <c r="H29" s="5"/>
      <c r="I29" s="5"/>
    </row>
  </sheetData>
  <mergeCells count="2">
    <mergeCell ref="A2:I2"/>
    <mergeCell ref="A5:I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J17" sqref="J17"/>
    </sheetView>
  </sheetViews>
  <sheetFormatPr defaultColWidth="10" defaultRowHeight="13.5" outlineLevelCol="7"/>
  <cols>
    <col min="1" max="1" width="35.25" customWidth="1"/>
    <col min="2" max="2" width="14.875" customWidth="1"/>
    <col min="3" max="3" width="16.75" customWidth="1"/>
    <col min="4" max="4" width="14.25" customWidth="1"/>
    <col min="5" max="7" width="9.76666666666667" customWidth="1"/>
  </cols>
  <sheetData>
    <row r="1" ht="24.15" customHeight="1" spans="1:4">
      <c r="A1" s="104" t="s">
        <v>33</v>
      </c>
      <c r="B1" s="104"/>
      <c r="C1" s="104"/>
      <c r="D1" s="104"/>
    </row>
    <row r="2" ht="41.95" customHeight="1" spans="1:4">
      <c r="A2" s="40" t="s">
        <v>34</v>
      </c>
      <c r="B2" s="40"/>
      <c r="C2" s="40"/>
      <c r="D2" s="40"/>
    </row>
    <row r="3" ht="19.8" customHeight="1" spans="1:4">
      <c r="A3" s="41"/>
      <c r="B3" s="41"/>
      <c r="C3" s="42" t="s">
        <v>35</v>
      </c>
      <c r="D3" s="42"/>
    </row>
    <row r="4" ht="39.1" customHeight="1" spans="1:4">
      <c r="A4" s="43" t="s">
        <v>36</v>
      </c>
      <c r="B4" s="43" t="s">
        <v>37</v>
      </c>
      <c r="C4" s="43" t="s">
        <v>38</v>
      </c>
      <c r="D4" s="43" t="s">
        <v>39</v>
      </c>
    </row>
    <row r="5" ht="22.8" customHeight="1" spans="1:4">
      <c r="A5" s="44" t="s">
        <v>40</v>
      </c>
      <c r="B5" s="81">
        <v>32867</v>
      </c>
      <c r="C5" s="81">
        <v>35576</v>
      </c>
      <c r="D5" s="47">
        <f>C5/B5*100%</f>
        <v>1.08242309915721</v>
      </c>
    </row>
    <row r="6" ht="22.8" customHeight="1" spans="1:4">
      <c r="A6" s="48" t="s">
        <v>41</v>
      </c>
      <c r="B6" s="51">
        <v>12786</v>
      </c>
      <c r="C6" s="51">
        <v>13799</v>
      </c>
      <c r="D6" s="47">
        <f t="shared" ref="D6:D46" si="0">C6/B6*100%</f>
        <v>1.07922727983732</v>
      </c>
    </row>
    <row r="7" ht="22.8" customHeight="1" spans="1:4">
      <c r="A7" s="48" t="s">
        <v>42</v>
      </c>
      <c r="B7" s="51"/>
      <c r="C7" s="51"/>
      <c r="D7" s="47">
        <v>0</v>
      </c>
    </row>
    <row r="8" ht="22.8" customHeight="1" spans="1:4">
      <c r="A8" s="48" t="s">
        <v>43</v>
      </c>
      <c r="B8" s="51">
        <v>3515</v>
      </c>
      <c r="C8" s="51">
        <v>3796</v>
      </c>
      <c r="D8" s="47">
        <f>C8/B8*100%</f>
        <v>1.07994310099573</v>
      </c>
    </row>
    <row r="9" ht="22.8" customHeight="1" spans="1:6">
      <c r="A9" s="48" t="s">
        <v>44</v>
      </c>
      <c r="B9" s="51"/>
      <c r="C9" s="51"/>
      <c r="D9" s="47">
        <v>0</v>
      </c>
      <c r="F9" s="41"/>
    </row>
    <row r="10" ht="22.8" customHeight="1" spans="1:4">
      <c r="A10" s="48" t="s">
        <v>45</v>
      </c>
      <c r="B10" s="51">
        <v>971</v>
      </c>
      <c r="C10" s="51">
        <v>1027</v>
      </c>
      <c r="D10" s="47">
        <f>C10/B10*100%</f>
        <v>1.05767250257467</v>
      </c>
    </row>
    <row r="11" ht="22.8" customHeight="1" spans="1:4">
      <c r="A11" s="48" t="s">
        <v>46</v>
      </c>
      <c r="B11" s="51"/>
      <c r="C11" s="51"/>
      <c r="D11" s="47">
        <v>0</v>
      </c>
    </row>
    <row r="12" ht="22.8" customHeight="1" spans="1:4">
      <c r="A12" s="48" t="s">
        <v>47</v>
      </c>
      <c r="B12" s="51">
        <v>2248</v>
      </c>
      <c r="C12" s="51">
        <v>2444</v>
      </c>
      <c r="D12" s="47">
        <f t="shared" si="0"/>
        <v>1.08718861209964</v>
      </c>
    </row>
    <row r="13" ht="22.8" customHeight="1" spans="1:4">
      <c r="A13" s="48" t="s">
        <v>48</v>
      </c>
      <c r="B13" s="51">
        <v>2851</v>
      </c>
      <c r="C13" s="51">
        <v>3109</v>
      </c>
      <c r="D13" s="47">
        <f t="shared" si="0"/>
        <v>1.09049456331112</v>
      </c>
    </row>
    <row r="14" ht="22.8" customHeight="1" spans="1:4">
      <c r="A14" s="48" t="s">
        <v>49</v>
      </c>
      <c r="B14" s="51">
        <v>841</v>
      </c>
      <c r="C14" s="51">
        <v>893</v>
      </c>
      <c r="D14" s="47">
        <f t="shared" si="0"/>
        <v>1.06183115338882</v>
      </c>
    </row>
    <row r="15" ht="22.8" customHeight="1" spans="1:4">
      <c r="A15" s="48" t="s">
        <v>50</v>
      </c>
      <c r="B15" s="51">
        <v>2439</v>
      </c>
      <c r="C15" s="51">
        <v>2748</v>
      </c>
      <c r="D15" s="47">
        <f t="shared" si="0"/>
        <v>1.12669126691267</v>
      </c>
    </row>
    <row r="16" ht="22.8" customHeight="1" spans="1:4">
      <c r="A16" s="48" t="s">
        <v>51</v>
      </c>
      <c r="B16" s="51">
        <v>200</v>
      </c>
      <c r="C16" s="51">
        <v>218</v>
      </c>
      <c r="D16" s="47">
        <f t="shared" si="0"/>
        <v>1.09</v>
      </c>
    </row>
    <row r="17" ht="22.8" customHeight="1" spans="1:4">
      <c r="A17" s="48" t="s">
        <v>52</v>
      </c>
      <c r="B17" s="51">
        <v>816</v>
      </c>
      <c r="C17" s="51">
        <v>867</v>
      </c>
      <c r="D17" s="47">
        <f t="shared" si="0"/>
        <v>1.0625</v>
      </c>
    </row>
    <row r="18" ht="22.8" customHeight="1" spans="1:4">
      <c r="A18" s="48" t="s">
        <v>53</v>
      </c>
      <c r="B18" s="51"/>
      <c r="C18" s="51"/>
      <c r="D18" s="47">
        <v>0</v>
      </c>
    </row>
    <row r="19" ht="22.8" customHeight="1" spans="1:4">
      <c r="A19" s="48" t="s">
        <v>54</v>
      </c>
      <c r="B19" s="51"/>
      <c r="C19" s="51"/>
      <c r="D19" s="47">
        <v>0</v>
      </c>
    </row>
    <row r="20" ht="22.8" customHeight="1" spans="1:4">
      <c r="A20" s="48" t="s">
        <v>55</v>
      </c>
      <c r="B20" s="51"/>
      <c r="C20" s="51"/>
      <c r="D20" s="47">
        <v>0</v>
      </c>
    </row>
    <row r="21" ht="22.8" customHeight="1" spans="1:4">
      <c r="A21" s="48" t="s">
        <v>56</v>
      </c>
      <c r="B21" s="51">
        <v>322</v>
      </c>
      <c r="C21" s="51">
        <v>341</v>
      </c>
      <c r="D21" s="47">
        <f t="shared" si="0"/>
        <v>1.05900621118012</v>
      </c>
    </row>
    <row r="22" ht="22.8" customHeight="1" spans="1:4">
      <c r="A22" s="48" t="s">
        <v>57</v>
      </c>
      <c r="B22" s="51">
        <v>5878</v>
      </c>
      <c r="C22" s="51">
        <v>6334</v>
      </c>
      <c r="D22" s="47">
        <f t="shared" si="0"/>
        <v>1.07757740728139</v>
      </c>
    </row>
    <row r="23" ht="22.8" customHeight="1" spans="1:4">
      <c r="A23" s="48" t="s">
        <v>58</v>
      </c>
      <c r="B23" s="51"/>
      <c r="C23" s="92"/>
      <c r="D23" s="47">
        <v>0</v>
      </c>
    </row>
    <row r="24" ht="22.8" customHeight="1" spans="1:4">
      <c r="A24" s="48" t="s">
        <v>59</v>
      </c>
      <c r="B24" s="51"/>
      <c r="C24" s="92"/>
      <c r="D24" s="47">
        <v>0</v>
      </c>
    </row>
    <row r="25" ht="22.8" customHeight="1" spans="1:4">
      <c r="A25" s="48" t="s">
        <v>60</v>
      </c>
      <c r="B25" s="51"/>
      <c r="C25" s="92"/>
      <c r="D25" s="47"/>
    </row>
    <row r="26" ht="22.8" customHeight="1" spans="1:4">
      <c r="A26" s="44" t="s">
        <v>61</v>
      </c>
      <c r="B26" s="81">
        <v>25513</v>
      </c>
      <c r="C26" s="81">
        <v>25000.4</v>
      </c>
      <c r="D26" s="47">
        <f t="shared" si="0"/>
        <v>0.979908282052287</v>
      </c>
    </row>
    <row r="27" ht="22.8" customHeight="1" spans="1:4">
      <c r="A27" s="48" t="s">
        <v>62</v>
      </c>
      <c r="B27" s="51">
        <v>2225</v>
      </c>
      <c r="C27" s="51">
        <v>2386.4</v>
      </c>
      <c r="D27" s="47">
        <f t="shared" si="0"/>
        <v>1.0725393258427</v>
      </c>
    </row>
    <row r="28" ht="22.8" customHeight="1" spans="1:4">
      <c r="A28" s="48" t="s">
        <v>63</v>
      </c>
      <c r="B28" s="51">
        <v>1593</v>
      </c>
      <c r="C28" s="51">
        <v>1150</v>
      </c>
      <c r="D28" s="47">
        <f t="shared" si="0"/>
        <v>0.721908349026993</v>
      </c>
    </row>
    <row r="29" ht="22.8" customHeight="1" spans="1:4">
      <c r="A29" s="48" t="s">
        <v>64</v>
      </c>
      <c r="B29" s="51">
        <v>1029</v>
      </c>
      <c r="C29" s="51">
        <v>2868</v>
      </c>
      <c r="D29" s="47">
        <f t="shared" si="0"/>
        <v>2.78717201166181</v>
      </c>
    </row>
    <row r="30" ht="22.8" customHeight="1" spans="1:4">
      <c r="A30" s="48" t="s">
        <v>65</v>
      </c>
      <c r="B30" s="51"/>
      <c r="C30" s="51"/>
      <c r="D30" s="47">
        <v>0</v>
      </c>
    </row>
    <row r="31" ht="24" customHeight="1" spans="1:4">
      <c r="A31" s="48" t="s">
        <v>66</v>
      </c>
      <c r="B31" s="51">
        <v>18935</v>
      </c>
      <c r="C31" s="51">
        <v>17173</v>
      </c>
      <c r="D31" s="47">
        <f t="shared" si="0"/>
        <v>0.906944811196198</v>
      </c>
    </row>
    <row r="32" ht="22.8" customHeight="1" spans="1:4">
      <c r="A32" s="48" t="s">
        <v>67</v>
      </c>
      <c r="B32" s="51">
        <v>1</v>
      </c>
      <c r="C32" s="51"/>
      <c r="D32" s="47">
        <v>0</v>
      </c>
    </row>
    <row r="33" ht="22.8" customHeight="1" spans="1:4">
      <c r="A33" s="48" t="s">
        <v>68</v>
      </c>
      <c r="B33" s="51">
        <v>529</v>
      </c>
      <c r="C33" s="51">
        <v>500</v>
      </c>
      <c r="D33" s="47">
        <f t="shared" si="0"/>
        <v>0.945179584120983</v>
      </c>
    </row>
    <row r="34" ht="22.8" customHeight="1" spans="1:4">
      <c r="A34" s="48" t="s">
        <v>69</v>
      </c>
      <c r="B34" s="51">
        <v>1201</v>
      </c>
      <c r="C34" s="51">
        <v>923</v>
      </c>
      <c r="D34" s="47">
        <f t="shared" si="0"/>
        <v>0.768526228143214</v>
      </c>
    </row>
    <row r="35" ht="22.8" customHeight="1" spans="1:4">
      <c r="A35" s="43" t="s">
        <v>70</v>
      </c>
      <c r="B35" s="81">
        <f>SUM(B26,B5)</f>
        <v>58380</v>
      </c>
      <c r="C35" s="81">
        <v>60576.4</v>
      </c>
      <c r="D35" s="47">
        <f t="shared" si="0"/>
        <v>1.03762247344981</v>
      </c>
    </row>
    <row r="36" ht="22.8" customHeight="1" spans="1:4">
      <c r="A36" s="44" t="s">
        <v>71</v>
      </c>
      <c r="B36" s="81">
        <v>8016</v>
      </c>
      <c r="C36" s="106"/>
      <c r="D36" s="47">
        <v>0</v>
      </c>
    </row>
    <row r="37" ht="22.8" customHeight="1" spans="1:4">
      <c r="A37" s="44" t="s">
        <v>72</v>
      </c>
      <c r="B37" s="81">
        <f>SUM(B38:B42)</f>
        <v>134424</v>
      </c>
      <c r="C37" s="81">
        <v>137745</v>
      </c>
      <c r="D37" s="47">
        <f t="shared" si="0"/>
        <v>1.02470540974826</v>
      </c>
    </row>
    <row r="38" ht="22.8" customHeight="1" spans="1:4">
      <c r="A38" s="48" t="s">
        <v>73</v>
      </c>
      <c r="B38" s="51">
        <v>3365</v>
      </c>
      <c r="C38" s="51">
        <v>3365</v>
      </c>
      <c r="D38" s="47">
        <f t="shared" si="0"/>
        <v>1</v>
      </c>
    </row>
    <row r="39" ht="22.8" customHeight="1" spans="1:4">
      <c r="A39" s="48" t="s">
        <v>74</v>
      </c>
      <c r="B39" s="51">
        <v>22641</v>
      </c>
      <c r="C39" s="51">
        <v>14635</v>
      </c>
      <c r="D39" s="47">
        <f t="shared" si="0"/>
        <v>0.646393710525153</v>
      </c>
    </row>
    <row r="40" ht="22.8" customHeight="1" spans="1:4">
      <c r="A40" s="48" t="s">
        <v>75</v>
      </c>
      <c r="B40" s="51">
        <v>56741</v>
      </c>
      <c r="C40" s="51">
        <v>69116</v>
      </c>
      <c r="D40" s="47">
        <f t="shared" si="0"/>
        <v>1.21809626196225</v>
      </c>
    </row>
    <row r="41" ht="22.8" customHeight="1" spans="1:4">
      <c r="A41" s="48" t="s">
        <v>76</v>
      </c>
      <c r="B41" s="51">
        <v>10741</v>
      </c>
      <c r="C41" s="51">
        <v>12555</v>
      </c>
      <c r="D41" s="47">
        <f t="shared" si="0"/>
        <v>1.16888557862396</v>
      </c>
    </row>
    <row r="42" ht="22.8" customHeight="1" spans="1:4">
      <c r="A42" s="48" t="s">
        <v>77</v>
      </c>
      <c r="B42" s="51">
        <v>40936</v>
      </c>
      <c r="C42" s="51">
        <v>38074</v>
      </c>
      <c r="D42" s="47">
        <f t="shared" si="0"/>
        <v>0.930085987883525</v>
      </c>
    </row>
    <row r="43" ht="22.8" customHeight="1" spans="1:4">
      <c r="A43" s="48" t="s">
        <v>78</v>
      </c>
      <c r="B43" s="51">
        <v>8016</v>
      </c>
      <c r="C43" s="92"/>
      <c r="D43" s="47">
        <v>0</v>
      </c>
    </row>
    <row r="44" ht="22.8" customHeight="1" spans="1:4">
      <c r="A44" s="48" t="s">
        <v>79</v>
      </c>
      <c r="B44" s="51"/>
      <c r="C44" s="92"/>
      <c r="D44" s="47">
        <v>0</v>
      </c>
    </row>
    <row r="45" ht="22.8" customHeight="1" spans="1:4">
      <c r="A45" s="48" t="s">
        <v>80</v>
      </c>
      <c r="B45" s="51">
        <v>20000</v>
      </c>
      <c r="C45" s="92"/>
      <c r="D45" s="47">
        <v>0</v>
      </c>
    </row>
    <row r="46" ht="22.8" customHeight="1" spans="1:8">
      <c r="A46" s="43" t="s">
        <v>81</v>
      </c>
      <c r="B46" s="81">
        <f>SUM(,B35,B37,B36,B45)</f>
        <v>220820</v>
      </c>
      <c r="C46" s="81">
        <v>198321.4</v>
      </c>
      <c r="D46" s="47">
        <f>C46/B46*100%</f>
        <v>0.898113395525768</v>
      </c>
      <c r="H46" s="81"/>
    </row>
  </sheetData>
  <mergeCells count="3">
    <mergeCell ref="A1:D1"/>
    <mergeCell ref="A2:D2"/>
    <mergeCell ref="C3:D3"/>
  </mergeCells>
  <pageMargins left="0.75" right="0.75" top="0.268999993801117" bottom="0.268999993801117" header="0" footer="0"/>
  <pageSetup paperSize="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I10" sqref="I10"/>
    </sheetView>
  </sheetViews>
  <sheetFormatPr defaultColWidth="10" defaultRowHeight="13.5" outlineLevelCol="3"/>
  <cols>
    <col min="1" max="1" width="42.75" customWidth="1"/>
    <col min="2" max="2" width="16.25" customWidth="1"/>
    <col min="3" max="3" width="16.125" customWidth="1"/>
    <col min="4" max="4" width="16.5" customWidth="1"/>
    <col min="5" max="5" width="9.76666666666667" customWidth="1"/>
  </cols>
  <sheetData>
    <row r="1" ht="16.35" customHeight="1" spans="1:1">
      <c r="A1" s="39" t="s">
        <v>82</v>
      </c>
    </row>
    <row r="2" ht="41.95" customHeight="1" spans="1:4">
      <c r="A2" s="40" t="s">
        <v>83</v>
      </c>
      <c r="B2" s="40"/>
      <c r="C2" s="40"/>
      <c r="D2" s="40"/>
    </row>
    <row r="3" ht="19.8" customHeight="1" spans="1:4">
      <c r="A3" s="41"/>
      <c r="B3" s="41"/>
      <c r="C3" s="42" t="s">
        <v>35</v>
      </c>
      <c r="D3" s="42"/>
    </row>
    <row r="4" ht="39.1" customHeight="1" spans="1:4">
      <c r="A4" s="43" t="s">
        <v>84</v>
      </c>
      <c r="B4" s="43" t="s">
        <v>37</v>
      </c>
      <c r="C4" s="43" t="s">
        <v>38</v>
      </c>
      <c r="D4" s="43" t="s">
        <v>39</v>
      </c>
    </row>
    <row r="5" ht="22.8" customHeight="1" spans="1:4">
      <c r="A5" s="48" t="s">
        <v>85</v>
      </c>
      <c r="B5" s="51">
        <v>15274</v>
      </c>
      <c r="C5" s="51">
        <v>14077.4</v>
      </c>
      <c r="D5" s="47">
        <f>C5/B5</f>
        <v>0.921657718999607</v>
      </c>
    </row>
    <row r="6" ht="22.8" customHeight="1" spans="1:4">
      <c r="A6" s="48" t="s">
        <v>86</v>
      </c>
      <c r="B6" s="51"/>
      <c r="C6" s="51"/>
      <c r="D6" s="47"/>
    </row>
    <row r="7" ht="22.8" customHeight="1" spans="1:4">
      <c r="A7" s="48" t="s">
        <v>87</v>
      </c>
      <c r="B7" s="51">
        <v>3</v>
      </c>
      <c r="C7" s="51"/>
      <c r="D7" s="47">
        <f t="shared" ref="D6:D42" si="0">C7/B7</f>
        <v>0</v>
      </c>
    </row>
    <row r="8" ht="22.8" customHeight="1" spans="1:4">
      <c r="A8" s="48" t="s">
        <v>88</v>
      </c>
      <c r="B8" s="51">
        <v>6198</v>
      </c>
      <c r="C8" s="51">
        <v>6875</v>
      </c>
      <c r="D8" s="47">
        <f t="shared" si="0"/>
        <v>1.10922878347854</v>
      </c>
    </row>
    <row r="9" ht="22.8" customHeight="1" spans="1:4">
      <c r="A9" s="48" t="s">
        <v>89</v>
      </c>
      <c r="B9" s="51">
        <v>16042</v>
      </c>
      <c r="C9" s="51">
        <v>17625</v>
      </c>
      <c r="D9" s="47">
        <f t="shared" si="0"/>
        <v>1.09867846901883</v>
      </c>
    </row>
    <row r="10" ht="22.8" customHeight="1" spans="1:4">
      <c r="A10" s="48" t="s">
        <v>90</v>
      </c>
      <c r="B10" s="51">
        <v>19269</v>
      </c>
      <c r="C10" s="51">
        <v>22312</v>
      </c>
      <c r="D10" s="47">
        <f t="shared" si="0"/>
        <v>1.15792205096269</v>
      </c>
    </row>
    <row r="11" ht="22.8" customHeight="1" spans="1:4">
      <c r="A11" s="48" t="s">
        <v>91</v>
      </c>
      <c r="B11" s="51">
        <v>443</v>
      </c>
      <c r="C11" s="51">
        <v>366</v>
      </c>
      <c r="D11" s="47">
        <f t="shared" si="0"/>
        <v>0.826185101580135</v>
      </c>
    </row>
    <row r="12" ht="22.8" customHeight="1" spans="1:4">
      <c r="A12" s="48" t="s">
        <v>92</v>
      </c>
      <c r="B12" s="51">
        <v>16245</v>
      </c>
      <c r="C12" s="51">
        <v>15718</v>
      </c>
      <c r="D12" s="47">
        <f t="shared" si="0"/>
        <v>0.967559248999692</v>
      </c>
    </row>
    <row r="13" ht="22.8" customHeight="1" spans="1:4">
      <c r="A13" s="48" t="s">
        <v>93</v>
      </c>
      <c r="B13" s="51"/>
      <c r="C13" s="51"/>
      <c r="D13" s="47"/>
    </row>
    <row r="14" ht="22.8" customHeight="1" spans="1:4">
      <c r="A14" s="48" t="s">
        <v>94</v>
      </c>
      <c r="B14" s="51">
        <v>9678</v>
      </c>
      <c r="C14" s="51">
        <v>7210</v>
      </c>
      <c r="D14" s="47">
        <f t="shared" si="0"/>
        <v>0.744988634015292</v>
      </c>
    </row>
    <row r="15" ht="22.8" customHeight="1" spans="1:4">
      <c r="A15" s="48" t="s">
        <v>95</v>
      </c>
      <c r="B15" s="51">
        <v>1898</v>
      </c>
      <c r="C15" s="51">
        <v>6357</v>
      </c>
      <c r="D15" s="47">
        <f t="shared" si="0"/>
        <v>3.34931506849315</v>
      </c>
    </row>
    <row r="16" ht="22.8" customHeight="1" spans="1:4">
      <c r="A16" s="48" t="s">
        <v>96</v>
      </c>
      <c r="B16" s="51">
        <v>27726</v>
      </c>
      <c r="C16" s="51">
        <v>32304</v>
      </c>
      <c r="D16" s="47">
        <f t="shared" si="0"/>
        <v>1.1651157758061</v>
      </c>
    </row>
    <row r="17" ht="22.8" customHeight="1" spans="1:4">
      <c r="A17" s="48" t="s">
        <v>97</v>
      </c>
      <c r="B17" s="51">
        <v>9005</v>
      </c>
      <c r="C17" s="51">
        <v>18404</v>
      </c>
      <c r="D17" s="47">
        <f t="shared" si="0"/>
        <v>2.04375347029428</v>
      </c>
    </row>
    <row r="18" ht="22.8" customHeight="1" spans="1:4">
      <c r="A18" s="48" t="s">
        <v>98</v>
      </c>
      <c r="B18" s="51">
        <v>1906</v>
      </c>
      <c r="C18" s="51">
        <v>2731</v>
      </c>
      <c r="D18" s="47">
        <f t="shared" si="0"/>
        <v>1.43284365162644</v>
      </c>
    </row>
    <row r="19" ht="22.8" customHeight="1" spans="1:4">
      <c r="A19" s="48" t="s">
        <v>99</v>
      </c>
      <c r="B19" s="51">
        <v>5635</v>
      </c>
      <c r="C19" s="51">
        <v>7800</v>
      </c>
      <c r="D19" s="47">
        <f t="shared" si="0"/>
        <v>1.38420585625555</v>
      </c>
    </row>
    <row r="20" ht="22.8" customHeight="1" spans="1:4">
      <c r="A20" s="48" t="s">
        <v>100</v>
      </c>
      <c r="B20" s="51">
        <v>691</v>
      </c>
      <c r="C20" s="51">
        <v>1400</v>
      </c>
      <c r="D20" s="47">
        <f t="shared" si="0"/>
        <v>2.0260492040521</v>
      </c>
    </row>
    <row r="21" ht="22.8" customHeight="1" spans="1:4">
      <c r="A21" s="48" t="s">
        <v>101</v>
      </c>
      <c r="B21" s="51">
        <v>704</v>
      </c>
      <c r="C21" s="51">
        <v>800</v>
      </c>
      <c r="D21" s="47">
        <f t="shared" si="0"/>
        <v>1.13636363636364</v>
      </c>
    </row>
    <row r="22" ht="22.8" customHeight="1" spans="1:4">
      <c r="A22" s="48" t="s">
        <v>102</v>
      </c>
      <c r="B22" s="51"/>
      <c r="C22" s="51"/>
      <c r="D22" s="47"/>
    </row>
    <row r="23" ht="22.8" customHeight="1" spans="1:4">
      <c r="A23" s="48" t="s">
        <v>103</v>
      </c>
      <c r="B23" s="51">
        <v>461</v>
      </c>
      <c r="C23" s="51">
        <v>390</v>
      </c>
      <c r="D23" s="47">
        <f t="shared" si="0"/>
        <v>0.845986984815618</v>
      </c>
    </row>
    <row r="24" ht="22.8" customHeight="1" spans="1:4">
      <c r="A24" s="48" t="s">
        <v>104</v>
      </c>
      <c r="B24" s="51">
        <v>7282</v>
      </c>
      <c r="C24" s="51">
        <v>9237</v>
      </c>
      <c r="D24" s="47">
        <f t="shared" si="0"/>
        <v>1.26847020049437</v>
      </c>
    </row>
    <row r="25" ht="22.8" customHeight="1" spans="1:4">
      <c r="A25" s="48" t="s">
        <v>105</v>
      </c>
      <c r="B25" s="51">
        <v>231</v>
      </c>
      <c r="C25" s="51">
        <v>200</v>
      </c>
      <c r="D25" s="47">
        <f t="shared" si="0"/>
        <v>0.865800865800866</v>
      </c>
    </row>
    <row r="26" ht="22.8" customHeight="1" spans="1:4">
      <c r="A26" s="48" t="s">
        <v>106</v>
      </c>
      <c r="B26" s="51"/>
      <c r="C26" s="51"/>
      <c r="D26" s="47"/>
    </row>
    <row r="27" ht="22.8" customHeight="1" spans="1:4">
      <c r="A27" s="48" t="s">
        <v>107</v>
      </c>
      <c r="B27" s="51">
        <v>1208</v>
      </c>
      <c r="C27" s="51">
        <v>1360</v>
      </c>
      <c r="D27" s="47">
        <f t="shared" si="0"/>
        <v>1.12582781456954</v>
      </c>
    </row>
    <row r="28" ht="22.8" customHeight="1" spans="1:4">
      <c r="A28" s="48" t="s">
        <v>108</v>
      </c>
      <c r="B28" s="51"/>
      <c r="C28" s="51">
        <v>5000</v>
      </c>
      <c r="D28" s="47"/>
    </row>
    <row r="29" ht="22.8" customHeight="1" spans="1:4">
      <c r="A29" s="48" t="s">
        <v>109</v>
      </c>
      <c r="B29" s="51">
        <v>6981</v>
      </c>
      <c r="C29" s="51"/>
      <c r="D29" s="47">
        <f t="shared" si="0"/>
        <v>0</v>
      </c>
    </row>
    <row r="30" ht="22.8" customHeight="1" spans="1:4">
      <c r="A30" s="48" t="s">
        <v>110</v>
      </c>
      <c r="B30" s="51">
        <v>6116</v>
      </c>
      <c r="C30" s="51">
        <v>5995</v>
      </c>
      <c r="D30" s="47">
        <f t="shared" si="0"/>
        <v>0.98021582733813</v>
      </c>
    </row>
    <row r="31" ht="22.8" customHeight="1" spans="1:4">
      <c r="A31" s="48" t="s">
        <v>111</v>
      </c>
      <c r="B31" s="51"/>
      <c r="C31" s="51"/>
      <c r="D31" s="47"/>
    </row>
    <row r="32" ht="22.8" customHeight="1" spans="1:4">
      <c r="A32" s="48" t="s">
        <v>112</v>
      </c>
      <c r="B32" s="51"/>
      <c r="C32" s="51"/>
      <c r="D32" s="47"/>
    </row>
    <row r="33" ht="22.8" customHeight="1" spans="1:4">
      <c r="A33" s="43" t="s">
        <v>113</v>
      </c>
      <c r="B33" s="81">
        <f>SUM(B5:B30)</f>
        <v>152996</v>
      </c>
      <c r="C33" s="46">
        <v>176161.4</v>
      </c>
      <c r="D33" s="47">
        <f t="shared" si="0"/>
        <v>1.15141180161573</v>
      </c>
    </row>
    <row r="34" ht="22.8" customHeight="1" spans="1:4">
      <c r="A34" s="44" t="s">
        <v>114</v>
      </c>
      <c r="B34" s="81">
        <v>8048</v>
      </c>
      <c r="C34" s="81">
        <v>1005</v>
      </c>
      <c r="D34" s="47">
        <f t="shared" si="0"/>
        <v>0.124875745526839</v>
      </c>
    </row>
    <row r="35" ht="22.8" customHeight="1" spans="1:4">
      <c r="A35" s="44" t="s">
        <v>115</v>
      </c>
      <c r="B35" s="51">
        <f>SUM(B36:B38)</f>
        <v>19776</v>
      </c>
      <c r="C35" s="46">
        <v>21155</v>
      </c>
      <c r="D35" s="47"/>
    </row>
    <row r="36" ht="22.8" customHeight="1" spans="1:4">
      <c r="A36" s="48" t="s">
        <v>116</v>
      </c>
      <c r="B36" s="51">
        <v>7221</v>
      </c>
      <c r="C36" s="51">
        <v>8600</v>
      </c>
      <c r="D36" s="47">
        <f t="shared" si="0"/>
        <v>1.19097077967041</v>
      </c>
    </row>
    <row r="37" ht="22.8" customHeight="1" spans="1:4">
      <c r="A37" s="48" t="s">
        <v>117</v>
      </c>
      <c r="B37" s="51"/>
      <c r="C37" s="51"/>
      <c r="D37" s="47"/>
    </row>
    <row r="38" ht="22.8" customHeight="1" spans="1:4">
      <c r="A38" s="48" t="s">
        <v>118</v>
      </c>
      <c r="B38" s="51">
        <v>12555</v>
      </c>
      <c r="C38" s="51">
        <v>12555</v>
      </c>
      <c r="D38" s="47">
        <f t="shared" si="0"/>
        <v>1</v>
      </c>
    </row>
    <row r="39" ht="22.8" customHeight="1" spans="1:4">
      <c r="A39" s="48" t="s">
        <v>119</v>
      </c>
      <c r="B39" s="51"/>
      <c r="C39" s="51"/>
      <c r="D39" s="47"/>
    </row>
    <row r="40" ht="22.8" customHeight="1" spans="1:4">
      <c r="A40" s="48" t="s">
        <v>120</v>
      </c>
      <c r="B40" s="51">
        <v>40000</v>
      </c>
      <c r="C40" s="51"/>
      <c r="D40" s="47">
        <f t="shared" si="0"/>
        <v>0</v>
      </c>
    </row>
    <row r="41" ht="22.8" customHeight="1" spans="1:4">
      <c r="A41" s="48" t="s">
        <v>121</v>
      </c>
      <c r="B41" s="51"/>
      <c r="C41" s="51"/>
      <c r="D41" s="47"/>
    </row>
    <row r="42" ht="22.8" customHeight="1" spans="1:4">
      <c r="A42" s="43" t="s">
        <v>122</v>
      </c>
      <c r="B42" s="81">
        <f>SUM(B33,B34,B35,B40)</f>
        <v>220820</v>
      </c>
      <c r="C42" s="81">
        <v>198321.4</v>
      </c>
      <c r="D42" s="47">
        <f t="shared" si="0"/>
        <v>0.898113395525768</v>
      </c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workbookViewId="0">
      <selection activeCell="H36" sqref="H36"/>
    </sheetView>
  </sheetViews>
  <sheetFormatPr defaultColWidth="10" defaultRowHeight="13.5" outlineLevelCol="3"/>
  <cols>
    <col min="1" max="1" width="35" customWidth="1"/>
    <col min="2" max="2" width="17.375" customWidth="1"/>
    <col min="3" max="3" width="12.5" customWidth="1"/>
    <col min="4" max="4" width="13.5" customWidth="1"/>
    <col min="5" max="5" width="9.76666666666667" customWidth="1"/>
  </cols>
  <sheetData>
    <row r="1" ht="16.35" customHeight="1" spans="1:4">
      <c r="A1" s="104" t="s">
        <v>123</v>
      </c>
      <c r="B1" s="104"/>
      <c r="C1" s="104"/>
      <c r="D1" s="104"/>
    </row>
    <row r="2" ht="39.1" customHeight="1" spans="1:4">
      <c r="A2" s="40" t="s">
        <v>124</v>
      </c>
      <c r="B2" s="40"/>
      <c r="C2" s="40"/>
      <c r="D2" s="40"/>
    </row>
    <row r="3" ht="20.7" customHeight="1" spans="1:4">
      <c r="A3" s="41"/>
      <c r="B3" s="41"/>
      <c r="C3" s="42" t="s">
        <v>35</v>
      </c>
      <c r="D3" s="42"/>
    </row>
    <row r="4" ht="39.1" customHeight="1" spans="1:4">
      <c r="A4" s="43" t="s">
        <v>125</v>
      </c>
      <c r="B4" s="43" t="s">
        <v>37</v>
      </c>
      <c r="C4" s="43" t="s">
        <v>38</v>
      </c>
      <c r="D4" s="43" t="s">
        <v>39</v>
      </c>
    </row>
    <row r="5" ht="22.8" customHeight="1" spans="1:4">
      <c r="A5" s="44" t="s">
        <v>40</v>
      </c>
      <c r="B5" s="81">
        <v>32867</v>
      </c>
      <c r="C5" s="81">
        <v>35576</v>
      </c>
      <c r="D5" s="47">
        <f>C5/B5</f>
        <v>1.08242309915721</v>
      </c>
    </row>
    <row r="6" ht="22.8" customHeight="1" spans="1:4">
      <c r="A6" s="48" t="s">
        <v>41</v>
      </c>
      <c r="B6" s="51">
        <v>12786</v>
      </c>
      <c r="C6" s="51">
        <v>13799</v>
      </c>
      <c r="D6" s="47">
        <f t="shared" ref="D6:D47" si="0">C6/B6</f>
        <v>1.07922727983732</v>
      </c>
    </row>
    <row r="7" ht="22.8" customHeight="1" spans="1:4">
      <c r="A7" s="48" t="s">
        <v>42</v>
      </c>
      <c r="B7" s="51"/>
      <c r="C7" s="105"/>
      <c r="D7" s="47"/>
    </row>
    <row r="8" ht="22.8" customHeight="1" spans="1:4">
      <c r="A8" s="48" t="s">
        <v>43</v>
      </c>
      <c r="B8" s="51">
        <v>3515</v>
      </c>
      <c r="C8" s="51">
        <v>3796</v>
      </c>
      <c r="D8" s="47">
        <f t="shared" si="0"/>
        <v>1.07994310099573</v>
      </c>
    </row>
    <row r="9" ht="22.8" customHeight="1" spans="1:4">
      <c r="A9" s="48" t="s">
        <v>44</v>
      </c>
      <c r="B9" s="51"/>
      <c r="C9" s="105"/>
      <c r="D9" s="47"/>
    </row>
    <row r="10" ht="22.8" customHeight="1" spans="1:4">
      <c r="A10" s="48" t="s">
        <v>45</v>
      </c>
      <c r="B10" s="51">
        <v>971</v>
      </c>
      <c r="C10" s="51">
        <v>1027</v>
      </c>
      <c r="D10" s="47">
        <f t="shared" si="0"/>
        <v>1.05767250257467</v>
      </c>
    </row>
    <row r="11" ht="22.8" customHeight="1" spans="1:4">
      <c r="A11" s="48" t="s">
        <v>46</v>
      </c>
      <c r="B11" s="51"/>
      <c r="C11" s="105"/>
      <c r="D11" s="47"/>
    </row>
    <row r="12" ht="22.8" customHeight="1" spans="1:4">
      <c r="A12" s="48" t="s">
        <v>47</v>
      </c>
      <c r="B12" s="51">
        <v>2248</v>
      </c>
      <c r="C12" s="51">
        <v>2444</v>
      </c>
      <c r="D12" s="47">
        <f t="shared" si="0"/>
        <v>1.08718861209964</v>
      </c>
    </row>
    <row r="13" ht="22.8" customHeight="1" spans="1:4">
      <c r="A13" s="48" t="s">
        <v>48</v>
      </c>
      <c r="B13" s="51">
        <v>2851</v>
      </c>
      <c r="C13" s="51">
        <v>3109</v>
      </c>
      <c r="D13" s="47">
        <f t="shared" si="0"/>
        <v>1.09049456331112</v>
      </c>
    </row>
    <row r="14" ht="22.8" customHeight="1" spans="1:4">
      <c r="A14" s="48" t="s">
        <v>49</v>
      </c>
      <c r="B14" s="51">
        <v>841</v>
      </c>
      <c r="C14" s="51">
        <v>893</v>
      </c>
      <c r="D14" s="47">
        <f t="shared" si="0"/>
        <v>1.06183115338882</v>
      </c>
    </row>
    <row r="15" ht="22.8" customHeight="1" spans="1:4">
      <c r="A15" s="48" t="s">
        <v>50</v>
      </c>
      <c r="B15" s="51">
        <v>2439</v>
      </c>
      <c r="C15" s="51">
        <v>2748</v>
      </c>
      <c r="D15" s="47">
        <f t="shared" si="0"/>
        <v>1.12669126691267</v>
      </c>
    </row>
    <row r="16" ht="22.8" customHeight="1" spans="1:4">
      <c r="A16" s="48" t="s">
        <v>51</v>
      </c>
      <c r="B16" s="51">
        <v>200</v>
      </c>
      <c r="C16" s="51">
        <v>218</v>
      </c>
      <c r="D16" s="47">
        <f t="shared" si="0"/>
        <v>1.09</v>
      </c>
    </row>
    <row r="17" ht="22.8" customHeight="1" spans="1:4">
      <c r="A17" s="48" t="s">
        <v>52</v>
      </c>
      <c r="B17" s="51">
        <v>816</v>
      </c>
      <c r="C17" s="51">
        <v>867</v>
      </c>
      <c r="D17" s="47">
        <f t="shared" si="0"/>
        <v>1.0625</v>
      </c>
    </row>
    <row r="18" ht="22.8" customHeight="1" spans="1:4">
      <c r="A18" s="48" t="s">
        <v>53</v>
      </c>
      <c r="B18" s="51"/>
      <c r="C18" s="105"/>
      <c r="D18" s="47"/>
    </row>
    <row r="19" ht="22.8" customHeight="1" spans="1:4">
      <c r="A19" s="48" t="s">
        <v>54</v>
      </c>
      <c r="B19" s="51"/>
      <c r="C19" s="105"/>
      <c r="D19" s="47"/>
    </row>
    <row r="20" ht="22.8" customHeight="1" spans="1:4">
      <c r="A20" s="48" t="s">
        <v>55</v>
      </c>
      <c r="B20" s="51"/>
      <c r="C20" s="105"/>
      <c r="D20" s="47"/>
    </row>
    <row r="21" ht="22.8" customHeight="1" spans="1:4">
      <c r="A21" s="48" t="s">
        <v>56</v>
      </c>
      <c r="B21" s="51">
        <v>322</v>
      </c>
      <c r="C21" s="51">
        <v>341</v>
      </c>
      <c r="D21" s="47">
        <f t="shared" si="0"/>
        <v>1.05900621118012</v>
      </c>
    </row>
    <row r="22" ht="22.8" customHeight="1" spans="1:4">
      <c r="A22" s="48" t="s">
        <v>57</v>
      </c>
      <c r="B22" s="51">
        <v>5878</v>
      </c>
      <c r="C22" s="51">
        <v>6334</v>
      </c>
      <c r="D22" s="47">
        <f t="shared" si="0"/>
        <v>1.07757740728139</v>
      </c>
    </row>
    <row r="23" ht="22.8" customHeight="1" spans="1:4">
      <c r="A23" s="48" t="s">
        <v>58</v>
      </c>
      <c r="B23" s="51"/>
      <c r="C23" s="105"/>
      <c r="D23" s="47"/>
    </row>
    <row r="24" ht="22.8" customHeight="1" spans="1:4">
      <c r="A24" s="48" t="s">
        <v>59</v>
      </c>
      <c r="B24" s="51"/>
      <c r="C24" s="105"/>
      <c r="D24" s="47"/>
    </row>
    <row r="25" ht="22.8" customHeight="1" spans="1:4">
      <c r="A25" s="48" t="s">
        <v>60</v>
      </c>
      <c r="B25" s="51"/>
      <c r="C25" s="105"/>
      <c r="D25" s="47"/>
    </row>
    <row r="26" ht="22.8" customHeight="1" spans="1:4">
      <c r="A26" s="44" t="s">
        <v>61</v>
      </c>
      <c r="B26" s="81">
        <v>25513</v>
      </c>
      <c r="C26" s="81">
        <v>25000.4</v>
      </c>
      <c r="D26" s="47">
        <f t="shared" si="0"/>
        <v>0.979908282052287</v>
      </c>
    </row>
    <row r="27" ht="22.8" customHeight="1" spans="1:4">
      <c r="A27" s="48" t="s">
        <v>62</v>
      </c>
      <c r="B27" s="51">
        <v>2225</v>
      </c>
      <c r="C27" s="51">
        <v>2386.4</v>
      </c>
      <c r="D27" s="47">
        <f t="shared" si="0"/>
        <v>1.0725393258427</v>
      </c>
    </row>
    <row r="28" ht="22.8" customHeight="1" spans="1:4">
      <c r="A28" s="48" t="s">
        <v>63</v>
      </c>
      <c r="B28" s="51">
        <v>1593</v>
      </c>
      <c r="C28" s="51">
        <v>1150</v>
      </c>
      <c r="D28" s="47">
        <f t="shared" si="0"/>
        <v>0.721908349026993</v>
      </c>
    </row>
    <row r="29" ht="22.8" customHeight="1" spans="1:4">
      <c r="A29" s="48" t="s">
        <v>64</v>
      </c>
      <c r="B29" s="51">
        <v>1029</v>
      </c>
      <c r="C29" s="51">
        <v>2868</v>
      </c>
      <c r="D29" s="47">
        <f t="shared" si="0"/>
        <v>2.78717201166181</v>
      </c>
    </row>
    <row r="30" ht="22.8" customHeight="1" spans="1:4">
      <c r="A30" s="48" t="s">
        <v>65</v>
      </c>
      <c r="B30" s="51"/>
      <c r="C30" s="105"/>
      <c r="D30" s="47"/>
    </row>
    <row r="31" ht="26" customHeight="1" spans="1:4">
      <c r="A31" s="48" t="s">
        <v>66</v>
      </c>
      <c r="B31" s="51">
        <v>18935</v>
      </c>
      <c r="C31" s="51">
        <v>17173</v>
      </c>
      <c r="D31" s="47">
        <f t="shared" si="0"/>
        <v>0.906944811196198</v>
      </c>
    </row>
    <row r="32" ht="22.8" customHeight="1" spans="1:4">
      <c r="A32" s="48" t="s">
        <v>67</v>
      </c>
      <c r="B32" s="51">
        <v>1</v>
      </c>
      <c r="C32" s="105"/>
      <c r="D32" s="47"/>
    </row>
    <row r="33" ht="22.8" customHeight="1" spans="1:4">
      <c r="A33" s="48" t="s">
        <v>68</v>
      </c>
      <c r="B33" s="51">
        <v>529</v>
      </c>
      <c r="C33" s="51">
        <v>500</v>
      </c>
      <c r="D33" s="47">
        <f t="shared" si="0"/>
        <v>0.945179584120983</v>
      </c>
    </row>
    <row r="34" ht="22.8" customHeight="1" spans="1:4">
      <c r="A34" s="48" t="s">
        <v>69</v>
      </c>
      <c r="B34" s="51">
        <v>1201</v>
      </c>
      <c r="C34" s="51">
        <v>923</v>
      </c>
      <c r="D34" s="47">
        <f t="shared" si="0"/>
        <v>0.768526228143214</v>
      </c>
    </row>
    <row r="35" ht="22.8" customHeight="1" spans="1:4">
      <c r="A35" s="43" t="s">
        <v>70</v>
      </c>
      <c r="B35" s="81">
        <v>58380</v>
      </c>
      <c r="C35" s="81">
        <f>SUM(C26,C5)</f>
        <v>60576.4</v>
      </c>
      <c r="D35" s="47">
        <f t="shared" si="0"/>
        <v>1.03762247344981</v>
      </c>
    </row>
    <row r="36" ht="22.8" customHeight="1" spans="1:4">
      <c r="A36" s="44" t="s">
        <v>71</v>
      </c>
      <c r="B36" s="81">
        <v>8016</v>
      </c>
      <c r="C36" s="105"/>
      <c r="D36" s="47"/>
    </row>
    <row r="37" ht="22.8" customHeight="1" spans="1:4">
      <c r="A37" s="44" t="s">
        <v>72</v>
      </c>
      <c r="B37" s="81">
        <v>134424</v>
      </c>
      <c r="C37" s="81">
        <v>137745</v>
      </c>
      <c r="D37" s="47">
        <f t="shared" si="0"/>
        <v>1.02470540974826</v>
      </c>
    </row>
    <row r="38" ht="22.8" customHeight="1" spans="1:4">
      <c r="A38" s="48" t="s">
        <v>73</v>
      </c>
      <c r="B38" s="51">
        <v>3365</v>
      </c>
      <c r="C38" s="51">
        <v>3365</v>
      </c>
      <c r="D38" s="47">
        <f t="shared" si="0"/>
        <v>1</v>
      </c>
    </row>
    <row r="39" ht="22.8" customHeight="1" spans="1:4">
      <c r="A39" s="48" t="s">
        <v>74</v>
      </c>
      <c r="B39" s="51">
        <v>22641</v>
      </c>
      <c r="C39" s="51">
        <v>14635</v>
      </c>
      <c r="D39" s="47">
        <f t="shared" si="0"/>
        <v>0.646393710525153</v>
      </c>
    </row>
    <row r="40" ht="22.8" customHeight="1" spans="1:4">
      <c r="A40" s="48" t="s">
        <v>75</v>
      </c>
      <c r="B40" s="51">
        <v>56741</v>
      </c>
      <c r="C40" s="51">
        <v>69116</v>
      </c>
      <c r="D40" s="47">
        <f t="shared" si="0"/>
        <v>1.21809626196225</v>
      </c>
    </row>
    <row r="41" ht="22.8" customHeight="1" spans="1:4">
      <c r="A41" s="48" t="s">
        <v>126</v>
      </c>
      <c r="B41" s="51"/>
      <c r="C41" s="105"/>
      <c r="D41" s="47"/>
    </row>
    <row r="42" ht="22.8" customHeight="1" spans="1:4">
      <c r="A42" s="48" t="s">
        <v>76</v>
      </c>
      <c r="B42" s="51">
        <v>10741</v>
      </c>
      <c r="C42" s="105">
        <v>12555</v>
      </c>
      <c r="D42" s="47">
        <f>C42/B43</f>
        <v>0.306698260699629</v>
      </c>
    </row>
    <row r="43" ht="22.8" customHeight="1" spans="1:4">
      <c r="A43" s="48" t="s">
        <v>77</v>
      </c>
      <c r="B43" s="51">
        <v>40936</v>
      </c>
      <c r="C43" s="51">
        <v>38074</v>
      </c>
      <c r="D43" s="47">
        <f>C43/B44</f>
        <v>4.749750499002</v>
      </c>
    </row>
    <row r="44" ht="22.8" customHeight="1" spans="1:4">
      <c r="A44" s="48" t="s">
        <v>78</v>
      </c>
      <c r="B44" s="51">
        <v>8016</v>
      </c>
      <c r="C44" s="105"/>
      <c r="D44" s="47"/>
    </row>
    <row r="45" ht="22.8" customHeight="1" spans="1:4">
      <c r="A45" s="48" t="s">
        <v>79</v>
      </c>
      <c r="C45" s="105"/>
      <c r="D45" s="47"/>
    </row>
    <row r="46" ht="22.8" customHeight="1" spans="1:4">
      <c r="A46" s="48" t="s">
        <v>80</v>
      </c>
      <c r="B46" s="51">
        <v>20000</v>
      </c>
      <c r="C46" s="105"/>
      <c r="D46" s="47"/>
    </row>
    <row r="47" ht="22.8" customHeight="1" spans="1:4">
      <c r="A47" s="43" t="s">
        <v>81</v>
      </c>
      <c r="B47" s="81">
        <f>SUM(B35,B36,B37,B46)</f>
        <v>220820</v>
      </c>
      <c r="C47" s="81">
        <f>SUM(C37,C35)</f>
        <v>198321.4</v>
      </c>
      <c r="D47" s="47">
        <f t="shared" si="0"/>
        <v>0.898113395525768</v>
      </c>
    </row>
  </sheetData>
  <mergeCells count="3">
    <mergeCell ref="A1:D1"/>
    <mergeCell ref="A2:D2"/>
    <mergeCell ref="C3:D3"/>
  </mergeCells>
  <pageMargins left="0.75" right="0.75" top="0.268999993801117" bottom="0.268999993801117" header="0" footer="0"/>
  <pageSetup paperSize="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G51" sqref="G51"/>
    </sheetView>
  </sheetViews>
  <sheetFormatPr defaultColWidth="10" defaultRowHeight="13.5" outlineLevelCol="5"/>
  <cols>
    <col min="1" max="1" width="34.375" customWidth="1"/>
    <col min="2" max="2" width="23.075" customWidth="1"/>
    <col min="3" max="3" width="21.5" customWidth="1"/>
    <col min="4" max="4" width="18.5" customWidth="1"/>
    <col min="5" max="5" width="9.76666666666667" customWidth="1"/>
  </cols>
  <sheetData>
    <row r="1" ht="16.35" customHeight="1" spans="1:1">
      <c r="A1" s="39" t="s">
        <v>127</v>
      </c>
    </row>
    <row r="2" ht="35.85" customHeight="1" spans="1:4">
      <c r="A2" s="40" t="s">
        <v>128</v>
      </c>
      <c r="B2" s="40"/>
      <c r="C2" s="40"/>
      <c r="D2" s="40"/>
    </row>
    <row r="3" ht="22.4" customHeight="1" spans="1:4">
      <c r="A3" s="41"/>
      <c r="B3" s="41"/>
      <c r="C3" s="42" t="s">
        <v>35</v>
      </c>
      <c r="D3" s="42"/>
    </row>
    <row r="4" ht="39.1" customHeight="1" spans="1:4">
      <c r="A4" s="43" t="s">
        <v>84</v>
      </c>
      <c r="B4" s="43" t="s">
        <v>37</v>
      </c>
      <c r="C4" s="43" t="s">
        <v>38</v>
      </c>
      <c r="D4" s="43" t="s">
        <v>39</v>
      </c>
    </row>
    <row r="5" ht="22.8" customHeight="1" spans="1:4">
      <c r="A5" s="48" t="s">
        <v>85</v>
      </c>
      <c r="B5" s="51">
        <v>15274</v>
      </c>
      <c r="C5" s="51">
        <v>14077.4</v>
      </c>
      <c r="D5" s="47">
        <f>C5/B5</f>
        <v>0.921657718999607</v>
      </c>
    </row>
    <row r="6" ht="22.8" customHeight="1" spans="1:6">
      <c r="A6" s="48" t="s">
        <v>86</v>
      </c>
      <c r="B6" s="51"/>
      <c r="C6" s="51"/>
      <c r="D6" s="47"/>
      <c r="F6" s="103"/>
    </row>
    <row r="7" ht="22.8" customHeight="1" spans="1:4">
      <c r="A7" s="48" t="s">
        <v>87</v>
      </c>
      <c r="B7" s="51">
        <v>3</v>
      </c>
      <c r="C7" s="51"/>
      <c r="D7" s="47">
        <f t="shared" ref="D6:D46" si="0">C7/B7</f>
        <v>0</v>
      </c>
    </row>
    <row r="8" ht="22.8" customHeight="1" spans="1:4">
      <c r="A8" s="48" t="s">
        <v>88</v>
      </c>
      <c r="B8" s="51">
        <v>6198</v>
      </c>
      <c r="C8" s="51">
        <v>6875</v>
      </c>
      <c r="D8" s="47">
        <f t="shared" si="0"/>
        <v>1.10922878347854</v>
      </c>
    </row>
    <row r="9" ht="22.8" customHeight="1" spans="1:4">
      <c r="A9" s="48" t="s">
        <v>89</v>
      </c>
      <c r="B9" s="51">
        <v>16042</v>
      </c>
      <c r="C9" s="51">
        <v>17625</v>
      </c>
      <c r="D9" s="47">
        <f t="shared" si="0"/>
        <v>1.09867846901883</v>
      </c>
    </row>
    <row r="10" ht="22.8" customHeight="1" spans="1:4">
      <c r="A10" s="48" t="s">
        <v>90</v>
      </c>
      <c r="B10" s="51">
        <v>19269</v>
      </c>
      <c r="C10" s="51">
        <v>22312</v>
      </c>
      <c r="D10" s="47">
        <f t="shared" si="0"/>
        <v>1.15792205096269</v>
      </c>
    </row>
    <row r="11" ht="22.8" customHeight="1" spans="1:4">
      <c r="A11" s="48" t="s">
        <v>91</v>
      </c>
      <c r="B11" s="51">
        <v>443</v>
      </c>
      <c r="C11" s="51">
        <v>366</v>
      </c>
      <c r="D11" s="47">
        <f t="shared" si="0"/>
        <v>0.826185101580135</v>
      </c>
    </row>
    <row r="12" ht="22.8" customHeight="1" spans="1:4">
      <c r="A12" s="48" t="s">
        <v>92</v>
      </c>
      <c r="B12" s="51">
        <v>16245</v>
      </c>
      <c r="C12" s="51">
        <v>15718</v>
      </c>
      <c r="D12" s="47">
        <f t="shared" si="0"/>
        <v>0.967559248999692</v>
      </c>
    </row>
    <row r="13" ht="22.8" customHeight="1" spans="1:4">
      <c r="A13" s="48" t="s">
        <v>93</v>
      </c>
      <c r="B13" s="51"/>
      <c r="C13" s="51"/>
      <c r="D13" s="47"/>
    </row>
    <row r="14" ht="22.8" customHeight="1" spans="1:4">
      <c r="A14" s="48" t="s">
        <v>94</v>
      </c>
      <c r="B14" s="51">
        <v>9678</v>
      </c>
      <c r="C14" s="51">
        <v>7210</v>
      </c>
      <c r="D14" s="47">
        <f t="shared" si="0"/>
        <v>0.744988634015292</v>
      </c>
    </row>
    <row r="15" ht="22.8" customHeight="1" spans="1:4">
      <c r="A15" s="48" t="s">
        <v>95</v>
      </c>
      <c r="B15" s="51">
        <v>1898</v>
      </c>
      <c r="C15" s="51">
        <v>6357</v>
      </c>
      <c r="D15" s="47">
        <f t="shared" si="0"/>
        <v>3.34931506849315</v>
      </c>
    </row>
    <row r="16" ht="22.8" customHeight="1" spans="1:4">
      <c r="A16" s="48" t="s">
        <v>96</v>
      </c>
      <c r="B16" s="51">
        <v>27726</v>
      </c>
      <c r="C16" s="51">
        <v>32304</v>
      </c>
      <c r="D16" s="47">
        <f t="shared" si="0"/>
        <v>1.1651157758061</v>
      </c>
    </row>
    <row r="17" ht="22.8" customHeight="1" spans="1:4">
      <c r="A17" s="48" t="s">
        <v>97</v>
      </c>
      <c r="B17" s="51">
        <v>9005</v>
      </c>
      <c r="C17" s="51">
        <v>18404</v>
      </c>
      <c r="D17" s="47">
        <f t="shared" si="0"/>
        <v>2.04375347029428</v>
      </c>
    </row>
    <row r="18" ht="22.8" customHeight="1" spans="1:4">
      <c r="A18" s="48" t="s">
        <v>98</v>
      </c>
      <c r="B18" s="51">
        <v>1906</v>
      </c>
      <c r="C18" s="51">
        <v>2731</v>
      </c>
      <c r="D18" s="47">
        <f t="shared" si="0"/>
        <v>1.43284365162644</v>
      </c>
    </row>
    <row r="19" ht="22.8" customHeight="1" spans="1:4">
      <c r="A19" s="48" t="s">
        <v>99</v>
      </c>
      <c r="B19" s="51">
        <v>5635</v>
      </c>
      <c r="C19" s="51">
        <v>7800</v>
      </c>
      <c r="D19" s="47">
        <f t="shared" si="0"/>
        <v>1.38420585625555</v>
      </c>
    </row>
    <row r="20" ht="22.8" customHeight="1" spans="1:4">
      <c r="A20" s="48" t="s">
        <v>100</v>
      </c>
      <c r="B20" s="51">
        <v>691</v>
      </c>
      <c r="C20" s="51">
        <v>1400</v>
      </c>
      <c r="D20" s="47">
        <f t="shared" si="0"/>
        <v>2.0260492040521</v>
      </c>
    </row>
    <row r="21" ht="22.8" customHeight="1" spans="1:4">
      <c r="A21" s="48" t="s">
        <v>101</v>
      </c>
      <c r="B21" s="51">
        <v>704</v>
      </c>
      <c r="C21" s="51">
        <v>800</v>
      </c>
      <c r="D21" s="47">
        <f t="shared" si="0"/>
        <v>1.13636363636364</v>
      </c>
    </row>
    <row r="22" ht="22.8" customHeight="1" spans="1:4">
      <c r="A22" s="48" t="s">
        <v>102</v>
      </c>
      <c r="B22" s="51"/>
      <c r="C22" s="51"/>
      <c r="D22" s="47"/>
    </row>
    <row r="23" ht="22.8" customHeight="1" spans="1:4">
      <c r="A23" s="48" t="s">
        <v>103</v>
      </c>
      <c r="B23" s="51">
        <v>461</v>
      </c>
      <c r="C23" s="51">
        <v>390</v>
      </c>
      <c r="D23" s="47">
        <f t="shared" si="0"/>
        <v>0.845986984815618</v>
      </c>
    </row>
    <row r="24" ht="22.8" customHeight="1" spans="1:4">
      <c r="A24" s="48" t="s">
        <v>104</v>
      </c>
      <c r="B24" s="51">
        <v>7282</v>
      </c>
      <c r="C24" s="51">
        <v>9237</v>
      </c>
      <c r="D24" s="47">
        <f t="shared" si="0"/>
        <v>1.26847020049437</v>
      </c>
    </row>
    <row r="25" ht="22.8" customHeight="1" spans="1:4">
      <c r="A25" s="48" t="s">
        <v>105</v>
      </c>
      <c r="B25" s="51">
        <v>231</v>
      </c>
      <c r="C25" s="51">
        <v>200</v>
      </c>
      <c r="D25" s="47">
        <f t="shared" si="0"/>
        <v>0.865800865800866</v>
      </c>
    </row>
    <row r="26" ht="22.8" customHeight="1" spans="1:4">
      <c r="A26" s="48" t="s">
        <v>106</v>
      </c>
      <c r="B26" s="51"/>
      <c r="C26" s="51"/>
      <c r="D26" s="47"/>
    </row>
    <row r="27" ht="22.8" customHeight="1" spans="1:4">
      <c r="A27" s="48" t="s">
        <v>107</v>
      </c>
      <c r="B27" s="51">
        <v>1208</v>
      </c>
      <c r="C27" s="51">
        <v>1360</v>
      </c>
      <c r="D27" s="47">
        <f t="shared" si="0"/>
        <v>1.12582781456954</v>
      </c>
    </row>
    <row r="28" ht="22.8" customHeight="1" spans="1:4">
      <c r="A28" s="48" t="s">
        <v>108</v>
      </c>
      <c r="B28" s="51"/>
      <c r="C28" s="51">
        <v>5000</v>
      </c>
      <c r="D28" s="47"/>
    </row>
    <row r="29" ht="22.8" customHeight="1" spans="1:4">
      <c r="A29" s="48" t="s">
        <v>109</v>
      </c>
      <c r="B29" s="51">
        <v>6981</v>
      </c>
      <c r="C29" s="51"/>
      <c r="D29" s="47">
        <f t="shared" si="0"/>
        <v>0</v>
      </c>
    </row>
    <row r="30" ht="22.8" customHeight="1" spans="1:4">
      <c r="A30" s="48" t="s">
        <v>110</v>
      </c>
      <c r="B30" s="51">
        <v>6116</v>
      </c>
      <c r="C30" s="51">
        <v>5995</v>
      </c>
      <c r="D30" s="47">
        <f t="shared" si="0"/>
        <v>0.98021582733813</v>
      </c>
    </row>
    <row r="31" ht="22.8" customHeight="1" spans="1:4">
      <c r="A31" s="48" t="s">
        <v>111</v>
      </c>
      <c r="B31" s="51"/>
      <c r="C31" s="51"/>
      <c r="D31" s="47"/>
    </row>
    <row r="32" ht="22.8" customHeight="1" spans="1:4">
      <c r="A32" s="48" t="s">
        <v>112</v>
      </c>
      <c r="B32" s="51"/>
      <c r="C32" s="51"/>
      <c r="D32" s="47"/>
    </row>
    <row r="33" ht="22.8" customHeight="1" spans="1:4">
      <c r="A33" s="43" t="s">
        <v>113</v>
      </c>
      <c r="B33" s="81">
        <v>152996</v>
      </c>
      <c r="C33" s="46">
        <f>SUM(C5:C30)</f>
        <v>176161.4</v>
      </c>
      <c r="D33" s="47">
        <f>C33/B33</f>
        <v>1.15141180161573</v>
      </c>
    </row>
    <row r="34" ht="22.8" customHeight="1" spans="1:4">
      <c r="A34" s="44" t="s">
        <v>114</v>
      </c>
      <c r="B34" s="81">
        <v>8048</v>
      </c>
      <c r="C34" s="81">
        <v>1005</v>
      </c>
      <c r="D34" s="47">
        <f t="shared" si="0"/>
        <v>0.124875745526839</v>
      </c>
    </row>
    <row r="35" ht="22.8" customHeight="1" spans="1:4">
      <c r="A35" s="44" t="s">
        <v>115</v>
      </c>
      <c r="B35" s="81">
        <v>19776</v>
      </c>
      <c r="C35" s="46">
        <v>21155</v>
      </c>
      <c r="D35" s="47">
        <f>B35/C35*100%</f>
        <v>0.934814464665564</v>
      </c>
    </row>
    <row r="36" ht="22.8" customHeight="1" spans="1:4">
      <c r="A36" s="48" t="s">
        <v>129</v>
      </c>
      <c r="B36" s="51"/>
      <c r="C36" s="51"/>
      <c r="D36" s="47"/>
    </row>
    <row r="37" ht="22.8" customHeight="1" spans="1:4">
      <c r="A37" s="48" t="s">
        <v>130</v>
      </c>
      <c r="B37" s="51"/>
      <c r="C37" s="51"/>
      <c r="D37" s="47"/>
    </row>
    <row r="38" ht="22.8" customHeight="1" spans="1:4">
      <c r="A38" s="48" t="s">
        <v>131</v>
      </c>
      <c r="B38" s="51"/>
      <c r="C38" s="51"/>
      <c r="D38" s="47"/>
    </row>
    <row r="39" ht="22.8" customHeight="1" spans="1:4">
      <c r="A39" s="48" t="s">
        <v>116</v>
      </c>
      <c r="B39" s="51">
        <v>7221</v>
      </c>
      <c r="C39" s="51">
        <v>8600</v>
      </c>
      <c r="D39" s="47">
        <f t="shared" si="0"/>
        <v>1.19097077967041</v>
      </c>
    </row>
    <row r="40" ht="22.8" customHeight="1" spans="1:4">
      <c r="A40" s="48" t="s">
        <v>117</v>
      </c>
      <c r="B40" s="51"/>
      <c r="C40" s="51"/>
      <c r="D40" s="47"/>
    </row>
    <row r="41" ht="22.8" customHeight="1" spans="1:4">
      <c r="A41" s="48" t="s">
        <v>118</v>
      </c>
      <c r="B41" s="51">
        <v>12555</v>
      </c>
      <c r="C41" s="51">
        <v>12555</v>
      </c>
      <c r="D41" s="47">
        <f t="shared" si="0"/>
        <v>1</v>
      </c>
    </row>
    <row r="42" ht="22.8" customHeight="1" spans="1:4">
      <c r="A42" s="48" t="s">
        <v>132</v>
      </c>
      <c r="B42" s="51"/>
      <c r="C42" s="51"/>
      <c r="D42" s="47"/>
    </row>
    <row r="43" ht="22.8" customHeight="1" spans="1:4">
      <c r="A43" s="48" t="s">
        <v>119</v>
      </c>
      <c r="B43" s="51"/>
      <c r="C43" s="51"/>
      <c r="D43" s="47"/>
    </row>
    <row r="44" ht="22.8" customHeight="1" spans="1:4">
      <c r="A44" s="48" t="s">
        <v>120</v>
      </c>
      <c r="B44" s="51">
        <v>40000</v>
      </c>
      <c r="C44" s="51"/>
      <c r="D44" s="47">
        <f t="shared" si="0"/>
        <v>0</v>
      </c>
    </row>
    <row r="45" ht="22.8" customHeight="1" spans="1:4">
      <c r="A45" s="48" t="s">
        <v>121</v>
      </c>
      <c r="B45" s="51"/>
      <c r="C45" s="51"/>
      <c r="D45" s="47"/>
    </row>
    <row r="46" ht="22.8" customHeight="1" spans="1:4">
      <c r="A46" s="43" t="s">
        <v>122</v>
      </c>
      <c r="B46" s="81">
        <v>220820</v>
      </c>
      <c r="C46" s="81">
        <f>SUM(C33,C34,C35,)</f>
        <v>198321.4</v>
      </c>
      <c r="D46" s="47">
        <f t="shared" si="0"/>
        <v>0.898113395525768</v>
      </c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5"/>
  <sheetViews>
    <sheetView workbookViewId="0">
      <selection activeCell="A1" sqref="A1"/>
    </sheetView>
  </sheetViews>
  <sheetFormatPr defaultColWidth="10" defaultRowHeight="13.5" outlineLevelCol="3"/>
  <cols>
    <col min="1" max="1" width="35.75" customWidth="1"/>
    <col min="2" max="2" width="15.625" style="52" customWidth="1"/>
    <col min="3" max="3" width="13" customWidth="1"/>
    <col min="4" max="4" width="13.375" customWidth="1"/>
    <col min="5" max="5" width="9.76666666666667" customWidth="1"/>
  </cols>
  <sheetData>
    <row r="1" ht="16.35" customHeight="1" spans="1:1">
      <c r="A1" s="39" t="s">
        <v>133</v>
      </c>
    </row>
    <row r="2" ht="39.1" customHeight="1" spans="1:4">
      <c r="A2" s="40" t="s">
        <v>134</v>
      </c>
      <c r="B2" s="53"/>
      <c r="C2" s="40"/>
      <c r="D2" s="40"/>
    </row>
    <row r="3" ht="19.8" customHeight="1" spans="1:4">
      <c r="A3" s="41"/>
      <c r="B3" s="54"/>
      <c r="C3" s="42" t="s">
        <v>35</v>
      </c>
      <c r="D3" s="42"/>
    </row>
    <row r="4" ht="39.1" customHeight="1" spans="1:4">
      <c r="A4" s="43" t="s">
        <v>84</v>
      </c>
      <c r="B4" s="56" t="s">
        <v>37</v>
      </c>
      <c r="C4" s="43" t="s">
        <v>38</v>
      </c>
      <c r="D4" s="43" t="s">
        <v>39</v>
      </c>
    </row>
    <row r="5" ht="22.8" customHeight="1" spans="1:4">
      <c r="A5" s="43" t="s">
        <v>135</v>
      </c>
      <c r="B5" s="45">
        <v>152996</v>
      </c>
      <c r="C5" s="81">
        <v>176161.4</v>
      </c>
      <c r="D5" s="47">
        <f t="shared" ref="D5:D15" si="0">C5/B5</f>
        <v>1.15141180161573</v>
      </c>
    </row>
    <row r="6" ht="22.8" customHeight="1" spans="1:4">
      <c r="A6" s="44" t="s">
        <v>136</v>
      </c>
      <c r="B6" s="45">
        <v>15274</v>
      </c>
      <c r="C6" s="81">
        <v>14077.4</v>
      </c>
      <c r="D6" s="47">
        <f t="shared" si="0"/>
        <v>0.921657718999607</v>
      </c>
    </row>
    <row r="7" ht="22.8" customHeight="1" spans="1:4">
      <c r="A7" s="44" t="s">
        <v>137</v>
      </c>
      <c r="B7" s="45">
        <v>9383</v>
      </c>
      <c r="C7" s="81">
        <v>9786</v>
      </c>
      <c r="D7" s="47">
        <f t="shared" si="0"/>
        <v>1.04295001598636</v>
      </c>
    </row>
    <row r="8" ht="22.8" customHeight="1" spans="1:4">
      <c r="A8" s="48" t="s">
        <v>138</v>
      </c>
      <c r="B8" s="50">
        <v>6333</v>
      </c>
      <c r="C8" s="51">
        <v>7156</v>
      </c>
      <c r="D8" s="47">
        <f t="shared" si="0"/>
        <v>1.12995420811622</v>
      </c>
    </row>
    <row r="9" ht="22.8" customHeight="1" spans="1:4">
      <c r="A9" s="48" t="s">
        <v>139</v>
      </c>
      <c r="B9" s="50">
        <v>513</v>
      </c>
      <c r="C9" s="51">
        <v>743</v>
      </c>
      <c r="D9" s="47">
        <f t="shared" si="0"/>
        <v>1.44834307992203</v>
      </c>
    </row>
    <row r="10" ht="22.8" customHeight="1" spans="1:4">
      <c r="A10" s="48" t="s">
        <v>140</v>
      </c>
      <c r="B10" s="50">
        <v>562</v>
      </c>
      <c r="C10" s="51"/>
      <c r="D10" s="47">
        <f t="shared" si="0"/>
        <v>0</v>
      </c>
    </row>
    <row r="11" ht="22.8" customHeight="1" spans="1:4">
      <c r="A11" s="48" t="s">
        <v>141</v>
      </c>
      <c r="B11" s="50">
        <v>44</v>
      </c>
      <c r="C11" s="51"/>
      <c r="D11" s="47">
        <f t="shared" si="0"/>
        <v>0</v>
      </c>
    </row>
    <row r="12" ht="22.8" customHeight="1" spans="1:4">
      <c r="A12" s="48" t="s">
        <v>142</v>
      </c>
      <c r="B12" s="50">
        <v>1931</v>
      </c>
      <c r="C12" s="51">
        <v>1887</v>
      </c>
      <c r="D12" s="47">
        <f t="shared" si="0"/>
        <v>0.977213878819265</v>
      </c>
    </row>
    <row r="13" ht="22.8" customHeight="1" spans="1:4">
      <c r="A13" s="44" t="s">
        <v>143</v>
      </c>
      <c r="B13" s="45">
        <v>533</v>
      </c>
      <c r="C13" s="81"/>
      <c r="D13" s="47">
        <f t="shared" si="0"/>
        <v>0</v>
      </c>
    </row>
    <row r="14" ht="22.8" customHeight="1" spans="1:4">
      <c r="A14" s="48" t="s">
        <v>138</v>
      </c>
      <c r="B14" s="50">
        <v>139</v>
      </c>
      <c r="C14" s="51"/>
      <c r="D14" s="47">
        <f t="shared" si="0"/>
        <v>0</v>
      </c>
    </row>
    <row r="15" ht="22.8" customHeight="1" spans="1:4">
      <c r="A15" s="48" t="s">
        <v>144</v>
      </c>
      <c r="B15" s="50">
        <v>196</v>
      </c>
      <c r="C15" s="51"/>
      <c r="D15" s="47">
        <f t="shared" si="0"/>
        <v>0</v>
      </c>
    </row>
    <row r="16" ht="22.8" customHeight="1" spans="1:4">
      <c r="A16" s="48" t="s">
        <v>145</v>
      </c>
      <c r="B16" s="50">
        <v>42</v>
      </c>
      <c r="C16" s="51"/>
      <c r="D16" s="47"/>
    </row>
    <row r="17" ht="22.8" customHeight="1" spans="1:4">
      <c r="A17" s="48" t="s">
        <v>146</v>
      </c>
      <c r="B17" s="50">
        <v>156</v>
      </c>
      <c r="C17" s="51"/>
      <c r="D17" s="47">
        <f>C17/B17</f>
        <v>0</v>
      </c>
    </row>
    <row r="18" ht="22.8" customHeight="1" spans="1:4">
      <c r="A18" s="44" t="s">
        <v>147</v>
      </c>
      <c r="B18" s="45">
        <v>10</v>
      </c>
      <c r="C18" s="51"/>
      <c r="D18" s="47">
        <f>C18/B18</f>
        <v>0</v>
      </c>
    </row>
    <row r="19" ht="22.8" customHeight="1" spans="1:4">
      <c r="A19" s="48" t="s">
        <v>148</v>
      </c>
      <c r="B19" s="50">
        <v>10</v>
      </c>
      <c r="C19" s="51"/>
      <c r="D19" s="47">
        <f>C19/B19</f>
        <v>0</v>
      </c>
    </row>
    <row r="20" ht="22.8" customHeight="1" spans="1:4">
      <c r="A20" s="44" t="s">
        <v>149</v>
      </c>
      <c r="B20" s="93">
        <v>837</v>
      </c>
      <c r="C20" s="81">
        <v>1107</v>
      </c>
      <c r="D20" s="47">
        <f>C20/B20</f>
        <v>1.32258064516129</v>
      </c>
    </row>
    <row r="21" ht="22.8" customHeight="1" spans="1:4">
      <c r="A21" s="48" t="s">
        <v>150</v>
      </c>
      <c r="B21" s="50">
        <v>150</v>
      </c>
      <c r="C21" s="51">
        <v>152</v>
      </c>
      <c r="D21" s="47">
        <f>C21/B21</f>
        <v>1.01333333333333</v>
      </c>
    </row>
    <row r="22" ht="22.8" customHeight="1" spans="1:4">
      <c r="A22" s="94" t="s">
        <v>151</v>
      </c>
      <c r="B22" s="95">
        <v>11</v>
      </c>
      <c r="C22" s="51"/>
      <c r="D22" s="47"/>
    </row>
    <row r="23" ht="22.8" customHeight="1" spans="1:4">
      <c r="A23" s="48" t="s">
        <v>152</v>
      </c>
      <c r="B23" s="50">
        <v>348</v>
      </c>
      <c r="C23" s="51">
        <v>871</v>
      </c>
      <c r="D23" s="47">
        <f>C23/B23</f>
        <v>2.50287356321839</v>
      </c>
    </row>
    <row r="24" ht="22.8" customHeight="1" spans="1:4">
      <c r="A24" s="48" t="s">
        <v>153</v>
      </c>
      <c r="B24" s="50">
        <v>328</v>
      </c>
      <c r="C24" s="51">
        <v>84</v>
      </c>
      <c r="D24" s="47">
        <f>C24/B24</f>
        <v>0.25609756097561</v>
      </c>
    </row>
    <row r="25" ht="22.8" customHeight="1" spans="1:4">
      <c r="A25" s="44" t="s">
        <v>154</v>
      </c>
      <c r="B25" s="45">
        <v>1555</v>
      </c>
      <c r="C25" s="81"/>
      <c r="D25" s="47">
        <f>C25/B25</f>
        <v>0</v>
      </c>
    </row>
    <row r="26" ht="22.8" customHeight="1" spans="1:4">
      <c r="A26" s="48" t="s">
        <v>155</v>
      </c>
      <c r="B26" s="50">
        <v>1555</v>
      </c>
      <c r="C26" s="51"/>
      <c r="D26" s="47">
        <f>C26/B26</f>
        <v>0</v>
      </c>
    </row>
    <row r="27" ht="22.8" customHeight="1" spans="1:4">
      <c r="A27" s="44" t="s">
        <v>156</v>
      </c>
      <c r="B27" s="45">
        <v>158</v>
      </c>
      <c r="C27" s="81">
        <v>112.8</v>
      </c>
      <c r="D27" s="47">
        <f>C27/B27</f>
        <v>0.713924050632911</v>
      </c>
    </row>
    <row r="28" ht="22.8" customHeight="1" spans="1:4">
      <c r="A28" s="48" t="s">
        <v>138</v>
      </c>
      <c r="B28" s="50">
        <v>116</v>
      </c>
      <c r="C28" s="51">
        <v>30.8</v>
      </c>
      <c r="D28" s="47"/>
    </row>
    <row r="29" ht="22.8" customHeight="1" spans="1:4">
      <c r="A29" s="48" t="s">
        <v>157</v>
      </c>
      <c r="B29" s="50">
        <v>42</v>
      </c>
      <c r="C29" s="51">
        <v>82</v>
      </c>
      <c r="D29" s="47">
        <f>C29/B29</f>
        <v>1.95238095238095</v>
      </c>
    </row>
    <row r="30" ht="22.8" customHeight="1" spans="1:4">
      <c r="A30" s="44" t="s">
        <v>158</v>
      </c>
      <c r="B30" s="45">
        <v>883</v>
      </c>
      <c r="C30" s="81">
        <v>1195.6</v>
      </c>
      <c r="D30" s="47">
        <f>C30/B30</f>
        <v>1.35402038505096</v>
      </c>
    </row>
    <row r="31" ht="22.8" customHeight="1" spans="1:4">
      <c r="A31" s="48" t="s">
        <v>159</v>
      </c>
      <c r="B31" s="50">
        <v>867</v>
      </c>
      <c r="C31" s="81"/>
      <c r="D31" s="47"/>
    </row>
    <row r="32" ht="22.8" customHeight="1" spans="1:4">
      <c r="A32" s="25" t="s">
        <v>160</v>
      </c>
      <c r="B32" s="95">
        <v>16</v>
      </c>
      <c r="C32" s="51">
        <v>1195.6</v>
      </c>
      <c r="D32" s="47">
        <f>C32/B31</f>
        <v>1.37900807381776</v>
      </c>
    </row>
    <row r="33" ht="22.8" customHeight="1" spans="1:4">
      <c r="A33" s="44" t="s">
        <v>161</v>
      </c>
      <c r="B33" s="45">
        <v>69</v>
      </c>
      <c r="C33" s="81">
        <v>65</v>
      </c>
      <c r="D33" s="47">
        <f>C33/B33</f>
        <v>0.942028985507246</v>
      </c>
    </row>
    <row r="34" ht="22.8" customHeight="1" spans="1:4">
      <c r="A34" s="48" t="s">
        <v>162</v>
      </c>
      <c r="B34" s="50">
        <v>4</v>
      </c>
      <c r="C34" s="81"/>
      <c r="D34" s="47">
        <f>C34/B34</f>
        <v>0</v>
      </c>
    </row>
    <row r="35" ht="22.8" customHeight="1" spans="1:4">
      <c r="A35" s="48" t="s">
        <v>163</v>
      </c>
      <c r="B35" s="50">
        <v>65</v>
      </c>
      <c r="C35" s="51">
        <v>65</v>
      </c>
      <c r="D35" s="47"/>
    </row>
    <row r="36" ht="22.8" customHeight="1" spans="1:4">
      <c r="A36" s="44" t="s">
        <v>164</v>
      </c>
      <c r="B36" s="45">
        <v>100</v>
      </c>
      <c r="C36" s="81"/>
      <c r="D36" s="47">
        <f t="shared" ref="D36:D44" si="1">C36/B36</f>
        <v>0</v>
      </c>
    </row>
    <row r="37" ht="22.8" customHeight="1" spans="1:4">
      <c r="A37" s="48" t="s">
        <v>165</v>
      </c>
      <c r="B37" s="50">
        <v>100</v>
      </c>
      <c r="C37" s="51"/>
      <c r="D37" s="47">
        <f t="shared" si="1"/>
        <v>0</v>
      </c>
    </row>
    <row r="38" ht="22.8" customHeight="1" spans="1:4">
      <c r="A38" s="44" t="s">
        <v>166</v>
      </c>
      <c r="B38" s="45">
        <v>536</v>
      </c>
      <c r="C38" s="81">
        <v>565</v>
      </c>
      <c r="D38" s="47">
        <f t="shared" si="1"/>
        <v>1.05410447761194</v>
      </c>
    </row>
    <row r="39" ht="22.8" customHeight="1" spans="1:4">
      <c r="A39" s="48" t="s">
        <v>139</v>
      </c>
      <c r="B39" s="50">
        <v>39</v>
      </c>
      <c r="C39" s="81"/>
      <c r="D39" s="47">
        <f t="shared" si="1"/>
        <v>0</v>
      </c>
    </row>
    <row r="40" ht="22.8" customHeight="1" spans="1:4">
      <c r="A40" s="48" t="s">
        <v>167</v>
      </c>
      <c r="B40" s="50">
        <v>497</v>
      </c>
      <c r="C40" s="51">
        <v>565</v>
      </c>
      <c r="D40" s="47">
        <f t="shared" si="1"/>
        <v>1.13682092555332</v>
      </c>
    </row>
    <row r="41" ht="22.8" customHeight="1" spans="1:4">
      <c r="A41" s="44" t="s">
        <v>168</v>
      </c>
      <c r="B41" s="45">
        <v>451</v>
      </c>
      <c r="C41" s="81">
        <v>368</v>
      </c>
      <c r="D41" s="47">
        <f t="shared" si="1"/>
        <v>0.815964523281596</v>
      </c>
    </row>
    <row r="42" ht="22.8" customHeight="1" spans="1:4">
      <c r="A42" s="48" t="s">
        <v>138</v>
      </c>
      <c r="B42" s="50">
        <v>125</v>
      </c>
      <c r="C42" s="51">
        <v>121</v>
      </c>
      <c r="D42" s="47">
        <f t="shared" si="1"/>
        <v>0.968</v>
      </c>
    </row>
    <row r="43" ht="22.8" customHeight="1" spans="1:4">
      <c r="A43" s="48" t="s">
        <v>169</v>
      </c>
      <c r="B43" s="50">
        <v>179</v>
      </c>
      <c r="C43" s="51">
        <v>102</v>
      </c>
      <c r="D43" s="47">
        <f t="shared" si="1"/>
        <v>0.569832402234637</v>
      </c>
    </row>
    <row r="44" ht="22.8" customHeight="1" spans="1:4">
      <c r="A44" s="48" t="s">
        <v>170</v>
      </c>
      <c r="B44" s="50">
        <v>124</v>
      </c>
      <c r="C44" s="51">
        <v>145</v>
      </c>
      <c r="D44" s="47">
        <f t="shared" si="1"/>
        <v>1.16935483870968</v>
      </c>
    </row>
    <row r="45" ht="22.8" customHeight="1" spans="1:4">
      <c r="A45" s="48" t="s">
        <v>171</v>
      </c>
      <c r="B45" s="50">
        <v>14</v>
      </c>
      <c r="C45" s="51"/>
      <c r="D45" s="47"/>
    </row>
    <row r="46" ht="22.8" customHeight="1" spans="1:4">
      <c r="A46" s="48" t="s">
        <v>172</v>
      </c>
      <c r="B46" s="50">
        <v>9</v>
      </c>
      <c r="C46" s="51"/>
      <c r="D46" s="47">
        <f>C46/B46</f>
        <v>0</v>
      </c>
    </row>
    <row r="47" ht="22.8" customHeight="1" spans="1:4">
      <c r="A47" s="44" t="s">
        <v>173</v>
      </c>
      <c r="B47" s="45">
        <v>685</v>
      </c>
      <c r="C47" s="81">
        <v>668</v>
      </c>
      <c r="D47" s="47">
        <f>C47/B47</f>
        <v>0.975182481751825</v>
      </c>
    </row>
    <row r="48" ht="22.8" customHeight="1" spans="1:4">
      <c r="A48" s="48" t="s">
        <v>138</v>
      </c>
      <c r="B48" s="50">
        <v>150</v>
      </c>
      <c r="C48" s="81"/>
      <c r="D48" s="47"/>
    </row>
    <row r="49" ht="22.8" customHeight="1" spans="1:4">
      <c r="A49" s="48" t="s">
        <v>174</v>
      </c>
      <c r="B49" s="50">
        <v>535</v>
      </c>
      <c r="C49" s="51">
        <v>668</v>
      </c>
      <c r="D49" s="47">
        <f t="shared" ref="D49:D54" si="2">C49/B49</f>
        <v>1.24859813084112</v>
      </c>
    </row>
    <row r="50" ht="22.8" customHeight="1" spans="1:4">
      <c r="A50" s="44" t="s">
        <v>175</v>
      </c>
      <c r="B50" s="45">
        <v>18</v>
      </c>
      <c r="C50" s="51"/>
      <c r="D50" s="47">
        <f t="shared" si="2"/>
        <v>0</v>
      </c>
    </row>
    <row r="51" ht="22.8" customHeight="1" spans="1:4">
      <c r="A51" s="48" t="s">
        <v>176</v>
      </c>
      <c r="B51" s="50">
        <v>18</v>
      </c>
      <c r="C51" s="51"/>
      <c r="D51" s="47">
        <f t="shared" si="2"/>
        <v>0</v>
      </c>
    </row>
    <row r="52" ht="22.8" customHeight="1" spans="1:4">
      <c r="A52" s="44" t="s">
        <v>177</v>
      </c>
      <c r="B52" s="45">
        <v>6</v>
      </c>
      <c r="C52" s="51"/>
      <c r="D52" s="47">
        <f t="shared" si="2"/>
        <v>0</v>
      </c>
    </row>
    <row r="53" ht="22.8" customHeight="1" spans="1:4">
      <c r="A53" s="48" t="s">
        <v>139</v>
      </c>
      <c r="B53" s="50">
        <v>3</v>
      </c>
      <c r="C53" s="51"/>
      <c r="D53" s="47">
        <f t="shared" si="2"/>
        <v>0</v>
      </c>
    </row>
    <row r="54" ht="22.8" customHeight="1" spans="1:4">
      <c r="A54" s="48" t="s">
        <v>178</v>
      </c>
      <c r="B54" s="50">
        <v>3</v>
      </c>
      <c r="C54" s="51"/>
      <c r="D54" s="47">
        <f t="shared" si="2"/>
        <v>0</v>
      </c>
    </row>
    <row r="55" ht="22.8" customHeight="1" spans="1:4">
      <c r="A55" s="44" t="s">
        <v>179</v>
      </c>
      <c r="B55" s="45">
        <v>50</v>
      </c>
      <c r="C55" s="81">
        <v>210</v>
      </c>
      <c r="D55" s="47">
        <f t="shared" ref="D55:D67" si="3">C55/B55</f>
        <v>4.2</v>
      </c>
    </row>
    <row r="56" ht="22.8" customHeight="1" spans="1:4">
      <c r="A56" s="48" t="s">
        <v>180</v>
      </c>
      <c r="B56" s="50">
        <v>50</v>
      </c>
      <c r="C56" s="51">
        <v>210</v>
      </c>
      <c r="D56" s="47">
        <f t="shared" si="3"/>
        <v>4.2</v>
      </c>
    </row>
    <row r="57" ht="22.8" customHeight="1" spans="1:4">
      <c r="A57" s="44" t="s">
        <v>181</v>
      </c>
      <c r="B57" s="45">
        <v>3</v>
      </c>
      <c r="C57" s="51"/>
      <c r="D57" s="47">
        <f t="shared" si="3"/>
        <v>0</v>
      </c>
    </row>
    <row r="58" ht="22.8" customHeight="1" spans="1:4">
      <c r="A58" s="44" t="s">
        <v>182</v>
      </c>
      <c r="B58" s="45">
        <v>3</v>
      </c>
      <c r="C58" s="51"/>
      <c r="D58" s="47">
        <f t="shared" si="3"/>
        <v>0</v>
      </c>
    </row>
    <row r="59" ht="22.8" customHeight="1" spans="1:4">
      <c r="A59" s="48" t="s">
        <v>183</v>
      </c>
      <c r="B59" s="50">
        <v>3</v>
      </c>
      <c r="C59" s="51"/>
      <c r="D59" s="47">
        <f t="shared" si="3"/>
        <v>0</v>
      </c>
    </row>
    <row r="60" ht="22.8" customHeight="1" spans="1:4">
      <c r="A60" s="44" t="s">
        <v>184</v>
      </c>
      <c r="B60" s="45">
        <v>6198</v>
      </c>
      <c r="C60" s="81">
        <v>6875</v>
      </c>
      <c r="D60" s="47">
        <f t="shared" si="3"/>
        <v>1.10922878347854</v>
      </c>
    </row>
    <row r="61" ht="22.8" customHeight="1" spans="1:4">
      <c r="A61" s="44" t="s">
        <v>185</v>
      </c>
      <c r="B61" s="45">
        <v>5497</v>
      </c>
      <c r="C61" s="81">
        <v>6622</v>
      </c>
      <c r="D61" s="47">
        <f t="shared" si="3"/>
        <v>1.2046570856831</v>
      </c>
    </row>
    <row r="62" ht="22.8" customHeight="1" spans="1:4">
      <c r="A62" s="48" t="s">
        <v>138</v>
      </c>
      <c r="B62" s="50">
        <v>4352</v>
      </c>
      <c r="C62" s="51">
        <v>4230</v>
      </c>
      <c r="D62" s="47">
        <f t="shared" si="3"/>
        <v>0.971966911764706</v>
      </c>
    </row>
    <row r="63" ht="22.8" customHeight="1" spans="1:4">
      <c r="A63" s="48" t="s">
        <v>186</v>
      </c>
      <c r="B63" s="50">
        <v>537</v>
      </c>
      <c r="C63" s="51">
        <v>525</v>
      </c>
      <c r="D63" s="47">
        <f t="shared" si="3"/>
        <v>0.977653631284916</v>
      </c>
    </row>
    <row r="64" ht="22.8" customHeight="1" spans="1:4">
      <c r="A64" s="48" t="s">
        <v>187</v>
      </c>
      <c r="B64" s="50">
        <v>112</v>
      </c>
      <c r="C64" s="51">
        <v>837</v>
      </c>
      <c r="D64" s="47">
        <f t="shared" si="3"/>
        <v>7.47321428571429</v>
      </c>
    </row>
    <row r="65" ht="22.8" customHeight="1" spans="1:4">
      <c r="A65" s="48" t="s">
        <v>188</v>
      </c>
      <c r="B65" s="50">
        <v>496</v>
      </c>
      <c r="C65" s="51">
        <v>1030</v>
      </c>
      <c r="D65" s="47">
        <f t="shared" si="3"/>
        <v>2.07661290322581</v>
      </c>
    </row>
    <row r="66" ht="22.8" customHeight="1" spans="1:4">
      <c r="A66" s="44" t="s">
        <v>189</v>
      </c>
      <c r="B66" s="45">
        <v>113</v>
      </c>
      <c r="C66" s="51"/>
      <c r="D66" s="47">
        <f t="shared" si="3"/>
        <v>0</v>
      </c>
    </row>
    <row r="67" ht="22.8" customHeight="1" spans="1:4">
      <c r="A67" s="25" t="s">
        <v>139</v>
      </c>
      <c r="B67" s="50">
        <v>16</v>
      </c>
      <c r="C67" s="51"/>
      <c r="D67" s="47">
        <f t="shared" si="3"/>
        <v>0</v>
      </c>
    </row>
    <row r="68" ht="22.8" customHeight="1" spans="1:4">
      <c r="A68" s="96" t="s">
        <v>190</v>
      </c>
      <c r="B68" s="50">
        <v>97</v>
      </c>
      <c r="C68" s="51"/>
      <c r="D68" s="47">
        <f t="shared" ref="D68:D85" si="4">C68/B68</f>
        <v>0</v>
      </c>
    </row>
    <row r="69" ht="22.8" customHeight="1" spans="1:4">
      <c r="A69" s="44" t="s">
        <v>191</v>
      </c>
      <c r="B69" s="45">
        <v>588</v>
      </c>
      <c r="C69" s="81">
        <v>253</v>
      </c>
      <c r="D69" s="47">
        <f t="shared" si="4"/>
        <v>0.430272108843537</v>
      </c>
    </row>
    <row r="70" ht="22.8" customHeight="1" spans="1:4">
      <c r="A70" s="48" t="s">
        <v>192</v>
      </c>
      <c r="B70" s="50">
        <v>588</v>
      </c>
      <c r="C70" s="51">
        <v>253</v>
      </c>
      <c r="D70" s="47">
        <f t="shared" si="4"/>
        <v>0.430272108843537</v>
      </c>
    </row>
    <row r="71" ht="22.8" customHeight="1" spans="1:4">
      <c r="A71" s="44" t="s">
        <v>193</v>
      </c>
      <c r="B71" s="45">
        <v>16042</v>
      </c>
      <c r="C71" s="81">
        <v>17625</v>
      </c>
      <c r="D71" s="47">
        <f t="shared" si="4"/>
        <v>1.09867846901883</v>
      </c>
    </row>
    <row r="72" ht="22.8" customHeight="1" spans="1:4">
      <c r="A72" s="44" t="s">
        <v>194</v>
      </c>
      <c r="B72" s="45">
        <v>14630</v>
      </c>
      <c r="C72" s="81">
        <v>14678</v>
      </c>
      <c r="D72" s="47">
        <f t="shared" si="4"/>
        <v>1.00328092959672</v>
      </c>
    </row>
    <row r="73" ht="22.8" customHeight="1" spans="1:4">
      <c r="A73" s="48" t="s">
        <v>195</v>
      </c>
      <c r="B73" s="50">
        <v>284</v>
      </c>
      <c r="C73" s="81"/>
      <c r="D73" s="47">
        <f t="shared" si="4"/>
        <v>0</v>
      </c>
    </row>
    <row r="74" ht="22.8" customHeight="1" spans="1:4">
      <c r="A74" s="48" t="s">
        <v>196</v>
      </c>
      <c r="B74" s="50">
        <v>5213</v>
      </c>
      <c r="C74" s="51">
        <v>8778</v>
      </c>
      <c r="D74" s="47">
        <f t="shared" si="4"/>
        <v>1.68386725493957</v>
      </c>
    </row>
    <row r="75" ht="22.8" customHeight="1" spans="1:4">
      <c r="A75" s="48" t="s">
        <v>197</v>
      </c>
      <c r="B75" s="50">
        <v>2874</v>
      </c>
      <c r="C75" s="51">
        <v>4313</v>
      </c>
      <c r="D75" s="47">
        <f t="shared" si="4"/>
        <v>1.50069589422408</v>
      </c>
    </row>
    <row r="76" ht="22.8" customHeight="1" spans="1:4">
      <c r="A76" s="48" t="s">
        <v>198</v>
      </c>
      <c r="B76" s="50">
        <v>6259</v>
      </c>
      <c r="C76" s="51">
        <v>1587</v>
      </c>
      <c r="D76" s="47">
        <f t="shared" si="4"/>
        <v>0.253554880971401</v>
      </c>
    </row>
    <row r="77" ht="22.8" customHeight="1" spans="1:4">
      <c r="A77" s="44" t="s">
        <v>199</v>
      </c>
      <c r="B77" s="45">
        <v>1412</v>
      </c>
      <c r="C77" s="81">
        <v>2947</v>
      </c>
      <c r="D77" s="47">
        <f t="shared" si="4"/>
        <v>2.0871104815864</v>
      </c>
    </row>
    <row r="78" ht="22.8" customHeight="1" spans="1:4">
      <c r="A78" s="48" t="s">
        <v>200</v>
      </c>
      <c r="B78" s="50">
        <v>983</v>
      </c>
      <c r="C78" s="51">
        <v>2947</v>
      </c>
      <c r="D78" s="47">
        <f t="shared" si="4"/>
        <v>2.99796541200407</v>
      </c>
    </row>
    <row r="79" ht="22.8" customHeight="1" spans="1:4">
      <c r="A79" s="48" t="s">
        <v>201</v>
      </c>
      <c r="B79" s="50">
        <v>429</v>
      </c>
      <c r="C79" s="51"/>
      <c r="D79" s="47">
        <f t="shared" si="4"/>
        <v>0</v>
      </c>
    </row>
    <row r="80" ht="22.8" customHeight="1" spans="1:4">
      <c r="A80" s="44" t="s">
        <v>202</v>
      </c>
      <c r="B80" s="45">
        <v>19269</v>
      </c>
      <c r="C80" s="81">
        <v>22312</v>
      </c>
      <c r="D80" s="47">
        <f t="shared" si="4"/>
        <v>1.15792205096269</v>
      </c>
    </row>
    <row r="81" ht="22.8" customHeight="1" spans="1:4">
      <c r="A81" s="44" t="s">
        <v>203</v>
      </c>
      <c r="B81" s="45"/>
      <c r="C81" s="81">
        <v>73</v>
      </c>
      <c r="D81" s="47"/>
    </row>
    <row r="82" ht="22.8" customHeight="1" spans="1:4">
      <c r="A82" s="48" t="s">
        <v>138</v>
      </c>
      <c r="B82" s="45"/>
      <c r="C82" s="51">
        <v>73</v>
      </c>
      <c r="D82" s="47"/>
    </row>
    <row r="83" ht="22.8" customHeight="1" spans="1:4">
      <c r="A83" s="44" t="s">
        <v>204</v>
      </c>
      <c r="B83" s="45">
        <v>17546</v>
      </c>
      <c r="C83" s="81">
        <v>18159</v>
      </c>
      <c r="D83" s="47">
        <f>C83/B83</f>
        <v>1.034936737718</v>
      </c>
    </row>
    <row r="84" ht="22.8" customHeight="1" spans="1:4">
      <c r="A84" s="48" t="s">
        <v>205</v>
      </c>
      <c r="B84" s="50">
        <v>17488</v>
      </c>
      <c r="C84" s="51">
        <v>17920</v>
      </c>
      <c r="D84" s="47">
        <f>C84/B84</f>
        <v>1.02470265324794</v>
      </c>
    </row>
    <row r="85" ht="22.8" customHeight="1" spans="1:4">
      <c r="A85" s="48" t="s">
        <v>206</v>
      </c>
      <c r="B85" s="50">
        <v>76</v>
      </c>
      <c r="C85" s="51">
        <v>239</v>
      </c>
      <c r="D85" s="47">
        <f>C85/B85</f>
        <v>3.14473684210526</v>
      </c>
    </row>
    <row r="86" ht="22.8" customHeight="1" spans="1:4">
      <c r="A86" s="22" t="s">
        <v>207</v>
      </c>
      <c r="B86" s="45">
        <v>10</v>
      </c>
      <c r="C86" s="51"/>
      <c r="D86" s="47"/>
    </row>
    <row r="87" ht="22.8" customHeight="1" spans="1:4">
      <c r="A87" s="25" t="s">
        <v>208</v>
      </c>
      <c r="B87" s="50">
        <v>10</v>
      </c>
      <c r="C87" s="51"/>
      <c r="D87" s="47"/>
    </row>
    <row r="88" ht="22.8" customHeight="1" spans="1:4">
      <c r="A88" s="44" t="s">
        <v>209</v>
      </c>
      <c r="B88" s="45">
        <v>76</v>
      </c>
      <c r="C88" s="51"/>
      <c r="D88" s="47">
        <f>C88/B88</f>
        <v>0</v>
      </c>
    </row>
    <row r="89" ht="22.8" customHeight="1" spans="1:4">
      <c r="A89" s="44" t="s">
        <v>210</v>
      </c>
      <c r="B89" s="45">
        <v>10</v>
      </c>
      <c r="C89" s="51"/>
      <c r="D89" s="47"/>
    </row>
    <row r="90" ht="22.8" customHeight="1" spans="1:4">
      <c r="A90" s="48" t="s">
        <v>211</v>
      </c>
      <c r="B90" s="50">
        <v>10</v>
      </c>
      <c r="C90" s="51"/>
      <c r="D90" s="47"/>
    </row>
    <row r="91" ht="22.8" customHeight="1" spans="1:4">
      <c r="A91" s="44" t="s">
        <v>212</v>
      </c>
      <c r="B91" s="45">
        <v>450</v>
      </c>
      <c r="C91" s="81">
        <v>400</v>
      </c>
      <c r="D91" s="47">
        <f>C91/B91</f>
        <v>0.888888888888889</v>
      </c>
    </row>
    <row r="92" ht="22.8" customHeight="1" spans="1:4">
      <c r="A92" s="48" t="s">
        <v>213</v>
      </c>
      <c r="B92" s="50">
        <v>400</v>
      </c>
      <c r="C92" s="51">
        <v>400</v>
      </c>
      <c r="D92" s="47">
        <f>C92/B92</f>
        <v>1</v>
      </c>
    </row>
    <row r="93" ht="22.8" customHeight="1" spans="1:4">
      <c r="A93" s="48" t="s">
        <v>214</v>
      </c>
      <c r="B93" s="50">
        <v>50</v>
      </c>
      <c r="C93" s="51"/>
      <c r="D93" s="47">
        <f>C93/B93</f>
        <v>0</v>
      </c>
    </row>
    <row r="94" ht="22.8" customHeight="1" spans="1:4">
      <c r="A94" s="44" t="s">
        <v>215</v>
      </c>
      <c r="B94" s="45">
        <v>1159</v>
      </c>
      <c r="C94" s="84">
        <v>3680</v>
      </c>
      <c r="D94" s="47">
        <f>C94/B94</f>
        <v>3.17515099223468</v>
      </c>
    </row>
    <row r="95" ht="22.8" customHeight="1" spans="1:4">
      <c r="A95" s="74" t="s">
        <v>216</v>
      </c>
      <c r="B95" s="50">
        <v>889</v>
      </c>
      <c r="C95" s="86">
        <v>3580</v>
      </c>
      <c r="D95" s="47"/>
    </row>
    <row r="96" ht="22.8" customHeight="1" spans="1:4">
      <c r="A96" s="48" t="s">
        <v>217</v>
      </c>
      <c r="B96" s="50">
        <v>270</v>
      </c>
      <c r="C96" s="86">
        <v>100</v>
      </c>
      <c r="D96" s="47">
        <f>C96/B96</f>
        <v>0.37037037037037</v>
      </c>
    </row>
    <row r="97" ht="22.8" customHeight="1" spans="1:4">
      <c r="A97" s="44" t="s">
        <v>218</v>
      </c>
      <c r="B97" s="45">
        <v>443</v>
      </c>
      <c r="C97" s="84">
        <v>366</v>
      </c>
      <c r="D97" s="47">
        <f>C97/B97</f>
        <v>0.826185101580135</v>
      </c>
    </row>
    <row r="98" ht="22.8" customHeight="1" spans="1:4">
      <c r="A98" s="44" t="s">
        <v>219</v>
      </c>
      <c r="B98" s="45">
        <v>87</v>
      </c>
      <c r="C98" s="81"/>
      <c r="D98" s="47">
        <f>C98/B98</f>
        <v>0</v>
      </c>
    </row>
    <row r="99" ht="22.8" customHeight="1" spans="1:4">
      <c r="A99" s="48" t="s">
        <v>220</v>
      </c>
      <c r="B99" s="50">
        <v>87</v>
      </c>
      <c r="C99" s="51"/>
      <c r="D99" s="47"/>
    </row>
    <row r="100" ht="22.8" customHeight="1" spans="1:4">
      <c r="A100" s="44" t="s">
        <v>221</v>
      </c>
      <c r="B100" s="45">
        <v>356</v>
      </c>
      <c r="C100" s="84">
        <v>366</v>
      </c>
      <c r="D100" s="47">
        <f t="shared" ref="D100:D106" si="5">C100/B100</f>
        <v>1.02808988764045</v>
      </c>
    </row>
    <row r="101" ht="22.8" customHeight="1" spans="1:4">
      <c r="A101" s="48" t="s">
        <v>222</v>
      </c>
      <c r="B101" s="50">
        <v>267</v>
      </c>
      <c r="C101" s="86">
        <v>300</v>
      </c>
      <c r="D101" s="47">
        <f t="shared" si="5"/>
        <v>1.12359550561798</v>
      </c>
    </row>
    <row r="102" ht="22.8" customHeight="1" spans="1:4">
      <c r="A102" s="48" t="s">
        <v>223</v>
      </c>
      <c r="B102" s="50">
        <v>89</v>
      </c>
      <c r="C102" s="86">
        <v>66</v>
      </c>
      <c r="D102" s="47">
        <f t="shared" si="5"/>
        <v>0.741573033707865</v>
      </c>
    </row>
    <row r="103" ht="22.8" customHeight="1" spans="1:4">
      <c r="A103" s="44" t="s">
        <v>224</v>
      </c>
      <c r="B103" s="45">
        <v>16245</v>
      </c>
      <c r="C103" s="84">
        <v>15718</v>
      </c>
      <c r="D103" s="47">
        <f t="shared" si="5"/>
        <v>0.967559248999692</v>
      </c>
    </row>
    <row r="104" ht="22.8" customHeight="1" spans="1:4">
      <c r="A104" s="44" t="s">
        <v>225</v>
      </c>
      <c r="B104" s="45">
        <v>340</v>
      </c>
      <c r="C104" s="84">
        <v>38</v>
      </c>
      <c r="D104" s="47">
        <f t="shared" si="5"/>
        <v>0.111764705882353</v>
      </c>
    </row>
    <row r="105" ht="22.8" customHeight="1" spans="1:4">
      <c r="A105" s="48" t="s">
        <v>140</v>
      </c>
      <c r="B105" s="50">
        <v>2</v>
      </c>
      <c r="C105" s="51"/>
      <c r="D105" s="47">
        <f t="shared" si="5"/>
        <v>0</v>
      </c>
    </row>
    <row r="106" ht="22.8" customHeight="1" spans="1:4">
      <c r="A106" s="48" t="s">
        <v>226</v>
      </c>
      <c r="B106" s="50">
        <v>338</v>
      </c>
      <c r="C106" s="51">
        <v>38</v>
      </c>
      <c r="D106" s="47">
        <f t="shared" si="5"/>
        <v>0.112426035502959</v>
      </c>
    </row>
    <row r="107" ht="22.8" customHeight="1" spans="1:4">
      <c r="A107" s="44" t="s">
        <v>227</v>
      </c>
      <c r="B107" s="45">
        <v>1619</v>
      </c>
      <c r="C107" s="84">
        <v>1126</v>
      </c>
      <c r="D107" s="47">
        <f t="shared" ref="D106:D130" si="6">C107/B107</f>
        <v>0.695491043854231</v>
      </c>
    </row>
    <row r="108" ht="22.8" customHeight="1" spans="1:4">
      <c r="A108" s="48" t="s">
        <v>228</v>
      </c>
      <c r="B108" s="50">
        <v>1619</v>
      </c>
      <c r="C108" s="51">
        <v>1126</v>
      </c>
      <c r="D108" s="47">
        <f t="shared" si="6"/>
        <v>0.695491043854231</v>
      </c>
    </row>
    <row r="109" ht="22.8" customHeight="1" spans="1:4">
      <c r="A109" s="44" t="s">
        <v>229</v>
      </c>
      <c r="B109" s="45">
        <v>9733</v>
      </c>
      <c r="C109" s="84">
        <v>9868</v>
      </c>
      <c r="D109" s="47">
        <f t="shared" si="6"/>
        <v>1.01387033802527</v>
      </c>
    </row>
    <row r="110" ht="22.8" customHeight="1" spans="1:4">
      <c r="A110" s="48" t="s">
        <v>230</v>
      </c>
      <c r="B110" s="50">
        <v>1054</v>
      </c>
      <c r="C110" s="86">
        <v>983</v>
      </c>
      <c r="D110" s="47">
        <f t="shared" si="6"/>
        <v>0.932637571157495</v>
      </c>
    </row>
    <row r="111" ht="22.8" customHeight="1" spans="1:4">
      <c r="A111" s="48" t="s">
        <v>231</v>
      </c>
      <c r="B111" s="50">
        <v>3466</v>
      </c>
      <c r="C111" s="86">
        <v>2679</v>
      </c>
      <c r="D111" s="47">
        <f t="shared" si="6"/>
        <v>0.772937103289094</v>
      </c>
    </row>
    <row r="112" ht="22.8" customHeight="1" spans="1:4">
      <c r="A112" s="48" t="s">
        <v>232</v>
      </c>
      <c r="B112" s="50">
        <v>47</v>
      </c>
      <c r="C112" s="86">
        <v>52</v>
      </c>
      <c r="D112" s="47">
        <f t="shared" si="6"/>
        <v>1.1063829787234</v>
      </c>
    </row>
    <row r="113" ht="22.8" customHeight="1" spans="1:4">
      <c r="A113" s="48" t="s">
        <v>233</v>
      </c>
      <c r="B113" s="50">
        <v>1786</v>
      </c>
      <c r="C113" s="86">
        <v>2056</v>
      </c>
      <c r="D113" s="47">
        <f t="shared" si="6"/>
        <v>1.1511758118701</v>
      </c>
    </row>
    <row r="114" ht="22.8" customHeight="1" spans="1:4">
      <c r="A114" s="48" t="s">
        <v>234</v>
      </c>
      <c r="B114" s="50">
        <v>1055</v>
      </c>
      <c r="C114" s="86">
        <v>2092</v>
      </c>
      <c r="D114" s="47">
        <f t="shared" si="6"/>
        <v>1.98293838862559</v>
      </c>
    </row>
    <row r="115" ht="22.8" customHeight="1" spans="1:4">
      <c r="A115" s="48" t="s">
        <v>235</v>
      </c>
      <c r="B115" s="50">
        <v>2069</v>
      </c>
      <c r="C115" s="86">
        <v>1800</v>
      </c>
      <c r="D115" s="47">
        <f t="shared" si="6"/>
        <v>0.869985500241663</v>
      </c>
    </row>
    <row r="116" ht="22.8" customHeight="1" spans="1:4">
      <c r="A116" s="48" t="s">
        <v>236</v>
      </c>
      <c r="B116" s="50">
        <v>256</v>
      </c>
      <c r="C116" s="86">
        <v>206</v>
      </c>
      <c r="D116" s="47">
        <f t="shared" si="6"/>
        <v>0.8046875</v>
      </c>
    </row>
    <row r="117" ht="22.8" customHeight="1" spans="1:4">
      <c r="A117" s="44" t="s">
        <v>237</v>
      </c>
      <c r="B117" s="45">
        <v>849</v>
      </c>
      <c r="C117" s="84">
        <v>720</v>
      </c>
      <c r="D117" s="47">
        <f t="shared" si="6"/>
        <v>0.848056537102474</v>
      </c>
    </row>
    <row r="118" ht="22.8" customHeight="1" spans="1:4">
      <c r="A118" s="48" t="s">
        <v>238</v>
      </c>
      <c r="B118" s="50">
        <v>32</v>
      </c>
      <c r="C118" s="81"/>
      <c r="D118" s="47">
        <f t="shared" si="6"/>
        <v>0</v>
      </c>
    </row>
    <row r="119" ht="22.8" customHeight="1" spans="1:4">
      <c r="A119" s="48" t="s">
        <v>239</v>
      </c>
      <c r="B119" s="50">
        <v>817</v>
      </c>
      <c r="C119" s="86">
        <v>720</v>
      </c>
      <c r="D119" s="47">
        <f t="shared" si="6"/>
        <v>0.881272949816401</v>
      </c>
    </row>
    <row r="120" ht="22.8" customHeight="1" spans="1:4">
      <c r="A120" s="44" t="s">
        <v>240</v>
      </c>
      <c r="B120" s="45">
        <v>1314</v>
      </c>
      <c r="C120" s="84">
        <v>1339</v>
      </c>
      <c r="D120" s="47">
        <f t="shared" si="6"/>
        <v>1.01902587519026</v>
      </c>
    </row>
    <row r="121" ht="22.8" customHeight="1" spans="1:4">
      <c r="A121" s="48" t="s">
        <v>241</v>
      </c>
      <c r="B121" s="50">
        <v>70</v>
      </c>
      <c r="C121" s="86">
        <v>110</v>
      </c>
      <c r="D121" s="47">
        <f t="shared" si="6"/>
        <v>1.57142857142857</v>
      </c>
    </row>
    <row r="122" ht="22.8" customHeight="1" spans="1:4">
      <c r="A122" s="48" t="s">
        <v>242</v>
      </c>
      <c r="B122" s="50">
        <v>1271</v>
      </c>
      <c r="C122" s="86">
        <v>1229</v>
      </c>
      <c r="D122" s="47">
        <f t="shared" si="6"/>
        <v>0.966955153422502</v>
      </c>
    </row>
    <row r="123" ht="22.8" customHeight="1" spans="1:4">
      <c r="A123" s="44" t="s">
        <v>243</v>
      </c>
      <c r="B123" s="45">
        <v>1</v>
      </c>
      <c r="C123" s="51"/>
      <c r="D123" s="47">
        <f t="shared" si="6"/>
        <v>0</v>
      </c>
    </row>
    <row r="124" ht="22.8" customHeight="1" spans="1:4">
      <c r="A124" s="48" t="s">
        <v>244</v>
      </c>
      <c r="B124" s="50">
        <v>1</v>
      </c>
      <c r="C124" s="51"/>
      <c r="D124" s="47">
        <f t="shared" si="6"/>
        <v>0</v>
      </c>
    </row>
    <row r="125" ht="22.8" customHeight="1" spans="1:4">
      <c r="A125" s="44" t="s">
        <v>245</v>
      </c>
      <c r="B125" s="45">
        <v>139</v>
      </c>
      <c r="C125" s="81">
        <v>291</v>
      </c>
      <c r="D125" s="47">
        <f t="shared" si="6"/>
        <v>2.09352517985611</v>
      </c>
    </row>
    <row r="126" ht="22.8" customHeight="1" spans="1:4">
      <c r="A126" s="48" t="s">
        <v>246</v>
      </c>
      <c r="B126" s="50">
        <v>5</v>
      </c>
      <c r="C126" s="51">
        <v>20</v>
      </c>
      <c r="D126" s="47">
        <f t="shared" si="6"/>
        <v>4</v>
      </c>
    </row>
    <row r="127" ht="22.8" customHeight="1" spans="1:4">
      <c r="A127" s="48" t="s">
        <v>247</v>
      </c>
      <c r="B127" s="50">
        <v>115</v>
      </c>
      <c r="C127" s="51">
        <v>251</v>
      </c>
      <c r="D127" s="47">
        <f t="shared" si="6"/>
        <v>2.18260869565217</v>
      </c>
    </row>
    <row r="128" ht="22.8" customHeight="1" spans="1:4">
      <c r="A128" s="48" t="s">
        <v>248</v>
      </c>
      <c r="B128" s="50">
        <v>19</v>
      </c>
      <c r="C128" s="51">
        <v>20</v>
      </c>
      <c r="D128" s="47">
        <f t="shared" si="6"/>
        <v>1.05263157894737</v>
      </c>
    </row>
    <row r="129" ht="22.8" customHeight="1" spans="1:4">
      <c r="A129" s="44" t="s">
        <v>249</v>
      </c>
      <c r="B129" s="45">
        <v>204</v>
      </c>
      <c r="C129" s="81">
        <v>203</v>
      </c>
      <c r="D129" s="47">
        <f t="shared" si="6"/>
        <v>0.995098039215686</v>
      </c>
    </row>
    <row r="130" ht="22.8" customHeight="1" spans="1:4">
      <c r="A130" s="48" t="s">
        <v>250</v>
      </c>
      <c r="B130" s="50">
        <v>5</v>
      </c>
      <c r="C130" s="81"/>
      <c r="D130" s="47">
        <f t="shared" si="6"/>
        <v>0</v>
      </c>
    </row>
    <row r="131" ht="22.8" customHeight="1" spans="1:4">
      <c r="A131" s="48" t="s">
        <v>251</v>
      </c>
      <c r="B131" s="50">
        <v>1</v>
      </c>
      <c r="C131" s="81"/>
      <c r="D131" s="47"/>
    </row>
    <row r="132" ht="22.8" customHeight="1" spans="1:4">
      <c r="A132" s="48" t="s">
        <v>252</v>
      </c>
      <c r="B132" s="50">
        <v>166</v>
      </c>
      <c r="C132" s="51">
        <v>167</v>
      </c>
      <c r="D132" s="47">
        <f t="shared" ref="D132:D138" si="7">C132/B132</f>
        <v>1.00602409638554</v>
      </c>
    </row>
    <row r="133" ht="22.8" customHeight="1" spans="1:4">
      <c r="A133" s="48" t="s">
        <v>253</v>
      </c>
      <c r="B133" s="50">
        <v>32</v>
      </c>
      <c r="C133" s="51">
        <v>36</v>
      </c>
      <c r="D133" s="47">
        <f t="shared" si="7"/>
        <v>1.125</v>
      </c>
    </row>
    <row r="134" ht="22.8" customHeight="1" spans="1:4">
      <c r="A134" s="44" t="s">
        <v>254</v>
      </c>
      <c r="B134" s="45">
        <v>1313</v>
      </c>
      <c r="C134" s="81">
        <v>850</v>
      </c>
      <c r="D134" s="47">
        <f t="shared" si="7"/>
        <v>0.647372429550647</v>
      </c>
    </row>
    <row r="135" ht="22.8" customHeight="1" spans="1:4">
      <c r="A135" s="48" t="s">
        <v>255</v>
      </c>
      <c r="B135" s="50">
        <v>172</v>
      </c>
      <c r="C135" s="51"/>
      <c r="D135" s="47">
        <f t="shared" si="7"/>
        <v>0</v>
      </c>
    </row>
    <row r="136" ht="22.8" customHeight="1" spans="1:4">
      <c r="A136" s="48" t="s">
        <v>256</v>
      </c>
      <c r="B136" s="50">
        <v>1141</v>
      </c>
      <c r="C136" s="86">
        <v>850</v>
      </c>
      <c r="D136" s="47">
        <f t="shared" si="7"/>
        <v>0.744960560911481</v>
      </c>
    </row>
    <row r="137" ht="22.8" customHeight="1" spans="1:4">
      <c r="A137" s="44" t="s">
        <v>257</v>
      </c>
      <c r="B137" s="45">
        <v>322</v>
      </c>
      <c r="C137" s="81">
        <v>280</v>
      </c>
      <c r="D137" s="47">
        <f t="shared" si="7"/>
        <v>0.869565217391304</v>
      </c>
    </row>
    <row r="138" ht="22.8" customHeight="1" spans="1:4">
      <c r="A138" s="48" t="s">
        <v>258</v>
      </c>
      <c r="B138" s="50">
        <v>311</v>
      </c>
      <c r="C138" s="51">
        <v>280</v>
      </c>
      <c r="D138" s="47">
        <f t="shared" si="7"/>
        <v>0.90032154340836</v>
      </c>
    </row>
    <row r="139" ht="22.8" customHeight="1" spans="1:4">
      <c r="A139" s="48" t="s">
        <v>259</v>
      </c>
      <c r="B139" s="50">
        <v>11</v>
      </c>
      <c r="C139" s="51"/>
      <c r="D139" s="47"/>
    </row>
    <row r="140" ht="22.8" customHeight="1" spans="1:4">
      <c r="A140" s="44" t="s">
        <v>260</v>
      </c>
      <c r="B140" s="45">
        <v>171</v>
      </c>
      <c r="C140" s="81">
        <v>618</v>
      </c>
      <c r="D140" s="47">
        <f>C140/B140</f>
        <v>3.6140350877193</v>
      </c>
    </row>
    <row r="141" ht="22.8" customHeight="1" spans="1:4">
      <c r="A141" s="48" t="s">
        <v>261</v>
      </c>
      <c r="B141" s="50">
        <v>22</v>
      </c>
      <c r="C141" s="51"/>
      <c r="D141" s="47">
        <f>C141/B141</f>
        <v>0</v>
      </c>
    </row>
    <row r="142" ht="22.8" customHeight="1" spans="1:4">
      <c r="A142" s="48" t="s">
        <v>262</v>
      </c>
      <c r="B142" s="50">
        <v>149</v>
      </c>
      <c r="C142" s="51">
        <v>618</v>
      </c>
      <c r="D142" s="47">
        <f>C142/B142</f>
        <v>4.14765100671141</v>
      </c>
    </row>
    <row r="143" ht="22.8" customHeight="1" spans="1:4">
      <c r="A143" s="44" t="s">
        <v>263</v>
      </c>
      <c r="B143" s="45">
        <v>1</v>
      </c>
      <c r="C143" s="84">
        <v>4</v>
      </c>
      <c r="D143" s="47">
        <f>C143/B143</f>
        <v>4</v>
      </c>
    </row>
    <row r="144" ht="22.8" customHeight="1" spans="1:4">
      <c r="A144" s="48" t="s">
        <v>264</v>
      </c>
      <c r="B144" s="50">
        <v>1</v>
      </c>
      <c r="C144" s="51">
        <v>4</v>
      </c>
      <c r="D144" s="47">
        <f>C144/B144</f>
        <v>4</v>
      </c>
    </row>
    <row r="145" ht="22.8" customHeight="1" spans="1:4">
      <c r="A145" s="44" t="s">
        <v>265</v>
      </c>
      <c r="B145" s="45">
        <v>0</v>
      </c>
      <c r="C145" s="84">
        <v>300</v>
      </c>
      <c r="D145" s="47"/>
    </row>
    <row r="146" ht="22.8" customHeight="1" spans="1:4">
      <c r="A146" s="48" t="s">
        <v>266</v>
      </c>
      <c r="B146" s="50">
        <v>0</v>
      </c>
      <c r="C146" s="51">
        <v>300</v>
      </c>
      <c r="D146" s="47"/>
    </row>
    <row r="147" ht="22.8" customHeight="1" spans="1:4">
      <c r="A147" s="44" t="s">
        <v>267</v>
      </c>
      <c r="B147" s="45">
        <v>36</v>
      </c>
      <c r="C147" s="81"/>
      <c r="D147" s="47">
        <f t="shared" ref="D147:D163" si="8">C147/B147</f>
        <v>0</v>
      </c>
    </row>
    <row r="148" ht="22.8" customHeight="1" spans="1:4">
      <c r="A148" s="48" t="s">
        <v>268</v>
      </c>
      <c r="B148" s="50">
        <v>36</v>
      </c>
      <c r="C148" s="51"/>
      <c r="D148" s="47">
        <f t="shared" si="8"/>
        <v>0</v>
      </c>
    </row>
    <row r="149" ht="22.8" customHeight="1" spans="1:4">
      <c r="A149" s="44" t="s">
        <v>269</v>
      </c>
      <c r="B149" s="45">
        <v>172</v>
      </c>
      <c r="C149" s="84">
        <v>81</v>
      </c>
      <c r="D149" s="47">
        <f t="shared" si="8"/>
        <v>0.47093023255814</v>
      </c>
    </row>
    <row r="150" ht="22.8" customHeight="1" spans="1:4">
      <c r="A150" s="48" t="s">
        <v>270</v>
      </c>
      <c r="B150" s="50">
        <v>172</v>
      </c>
      <c r="C150" s="86">
        <v>81</v>
      </c>
      <c r="D150" s="47">
        <f t="shared" si="8"/>
        <v>0.47093023255814</v>
      </c>
    </row>
    <row r="151" ht="22.8" customHeight="1" spans="1:4">
      <c r="A151" s="44" t="s">
        <v>271</v>
      </c>
      <c r="B151" s="45">
        <v>9678</v>
      </c>
      <c r="C151" s="81">
        <v>7210</v>
      </c>
      <c r="D151" s="47">
        <f t="shared" si="8"/>
        <v>0.744988634015292</v>
      </c>
    </row>
    <row r="152" ht="22.8" customHeight="1" spans="1:4">
      <c r="A152" s="44" t="s">
        <v>272</v>
      </c>
      <c r="B152" s="45">
        <v>477</v>
      </c>
      <c r="C152" s="81"/>
      <c r="D152" s="47">
        <f t="shared" si="8"/>
        <v>0</v>
      </c>
    </row>
    <row r="153" ht="22.8" customHeight="1" spans="1:4">
      <c r="A153" s="48" t="s">
        <v>273</v>
      </c>
      <c r="B153" s="50">
        <v>477</v>
      </c>
      <c r="C153" s="81"/>
      <c r="D153" s="47">
        <f t="shared" si="8"/>
        <v>0</v>
      </c>
    </row>
    <row r="154" ht="22.8" customHeight="1" spans="1:4">
      <c r="A154" s="44" t="s">
        <v>274</v>
      </c>
      <c r="B154" s="97">
        <v>759</v>
      </c>
      <c r="C154" s="84">
        <v>561</v>
      </c>
      <c r="D154" s="47">
        <f t="shared" si="8"/>
        <v>0.739130434782609</v>
      </c>
    </row>
    <row r="155" ht="22.8" customHeight="1" spans="1:4">
      <c r="A155" s="48" t="s">
        <v>275</v>
      </c>
      <c r="B155" s="50">
        <v>508</v>
      </c>
      <c r="C155" s="51">
        <v>561</v>
      </c>
      <c r="D155" s="47">
        <f t="shared" si="8"/>
        <v>1.10433070866142</v>
      </c>
    </row>
    <row r="156" ht="22.8" customHeight="1" spans="1:4">
      <c r="A156" s="48" t="s">
        <v>276</v>
      </c>
      <c r="B156" s="50">
        <v>14</v>
      </c>
      <c r="C156" s="51"/>
      <c r="D156" s="47">
        <f t="shared" si="8"/>
        <v>0</v>
      </c>
    </row>
    <row r="157" ht="22.8" customHeight="1" spans="1:4">
      <c r="A157" s="48" t="s">
        <v>277</v>
      </c>
      <c r="B157" s="98">
        <v>237</v>
      </c>
      <c r="C157" s="51"/>
      <c r="D157" s="47">
        <f t="shared" si="8"/>
        <v>0</v>
      </c>
    </row>
    <row r="158" ht="22.8" customHeight="1" spans="1:4">
      <c r="A158" s="44" t="s">
        <v>278</v>
      </c>
      <c r="B158" s="97">
        <v>4368</v>
      </c>
      <c r="C158" s="81">
        <v>2332</v>
      </c>
      <c r="D158" s="47">
        <f t="shared" si="8"/>
        <v>0.533882783882784</v>
      </c>
    </row>
    <row r="159" ht="22.8" customHeight="1" spans="1:4">
      <c r="A159" s="48" t="s">
        <v>279</v>
      </c>
      <c r="B159" s="98">
        <v>563</v>
      </c>
      <c r="C159" s="51">
        <v>205</v>
      </c>
      <c r="D159" s="47">
        <f t="shared" si="8"/>
        <v>0.364120781527531</v>
      </c>
    </row>
    <row r="160" ht="22.8" customHeight="1" spans="1:4">
      <c r="A160" s="48" t="s">
        <v>280</v>
      </c>
      <c r="B160" s="98">
        <v>1778</v>
      </c>
      <c r="C160" s="51">
        <v>2010</v>
      </c>
      <c r="D160" s="47">
        <f t="shared" si="8"/>
        <v>1.13048368953881</v>
      </c>
    </row>
    <row r="161" ht="22.8" customHeight="1" spans="1:4">
      <c r="A161" s="48" t="s">
        <v>281</v>
      </c>
      <c r="B161" s="98">
        <v>34</v>
      </c>
      <c r="C161" s="51"/>
      <c r="D161" s="47">
        <f t="shared" si="8"/>
        <v>0</v>
      </c>
    </row>
    <row r="162" ht="22.8" customHeight="1" spans="1:4">
      <c r="A162" s="48" t="s">
        <v>282</v>
      </c>
      <c r="B162" s="98">
        <v>1758</v>
      </c>
      <c r="C162" s="51"/>
      <c r="D162" s="47">
        <f t="shared" si="8"/>
        <v>0</v>
      </c>
    </row>
    <row r="163" ht="22.8" customHeight="1" spans="1:4">
      <c r="A163" s="48" t="s">
        <v>283</v>
      </c>
      <c r="B163" s="98">
        <v>235</v>
      </c>
      <c r="C163" s="51">
        <v>117</v>
      </c>
      <c r="D163" s="47">
        <f t="shared" si="8"/>
        <v>0.497872340425532</v>
      </c>
    </row>
    <row r="164" ht="22.8" customHeight="1" spans="1:4">
      <c r="A164" s="44" t="s">
        <v>284</v>
      </c>
      <c r="B164" s="97">
        <v>951</v>
      </c>
      <c r="C164" s="81">
        <v>1042</v>
      </c>
      <c r="D164" s="47">
        <f t="shared" ref="D164:D191" si="9">C164/B164</f>
        <v>1.09568874868559</v>
      </c>
    </row>
    <row r="165" ht="22.8" customHeight="1" spans="1:4">
      <c r="A165" s="48" t="s">
        <v>285</v>
      </c>
      <c r="B165" s="98">
        <v>943</v>
      </c>
      <c r="C165" s="51">
        <v>1042</v>
      </c>
      <c r="D165" s="47">
        <f t="shared" si="9"/>
        <v>1.10498409331919</v>
      </c>
    </row>
    <row r="166" ht="22.8" customHeight="1" spans="1:4">
      <c r="A166" s="48" t="s">
        <v>286</v>
      </c>
      <c r="B166" s="98">
        <v>8</v>
      </c>
      <c r="C166" s="51"/>
      <c r="D166" s="47">
        <f t="shared" si="9"/>
        <v>0</v>
      </c>
    </row>
    <row r="167" ht="22.8" customHeight="1" spans="1:4">
      <c r="A167" s="44" t="s">
        <v>287</v>
      </c>
      <c r="B167" s="97">
        <v>1692</v>
      </c>
      <c r="C167" s="84">
        <v>1775</v>
      </c>
      <c r="D167" s="47">
        <f t="shared" si="9"/>
        <v>1.04905437352246</v>
      </c>
    </row>
    <row r="168" ht="22.8" customHeight="1" spans="1:4">
      <c r="A168" s="48" t="s">
        <v>288</v>
      </c>
      <c r="B168" s="98">
        <v>388</v>
      </c>
      <c r="C168" s="86">
        <v>482</v>
      </c>
      <c r="D168" s="47">
        <f t="shared" si="9"/>
        <v>1.24226804123711</v>
      </c>
    </row>
    <row r="169" ht="22.8" customHeight="1" spans="1:4">
      <c r="A169" s="48" t="s">
        <v>289</v>
      </c>
      <c r="B169" s="98">
        <v>188</v>
      </c>
      <c r="C169" s="86">
        <v>250</v>
      </c>
      <c r="D169" s="47">
        <f t="shared" si="9"/>
        <v>1.32978723404255</v>
      </c>
    </row>
    <row r="170" ht="22.8" customHeight="1" spans="1:4">
      <c r="A170" s="74" t="s">
        <v>290</v>
      </c>
      <c r="B170" s="98"/>
      <c r="C170" s="86">
        <v>120</v>
      </c>
      <c r="D170" s="47"/>
    </row>
    <row r="171" ht="22.8" customHeight="1" spans="1:4">
      <c r="A171" s="48" t="s">
        <v>291</v>
      </c>
      <c r="B171" s="98">
        <v>1116</v>
      </c>
      <c r="C171" s="86">
        <v>923</v>
      </c>
      <c r="D171" s="47"/>
    </row>
    <row r="172" ht="22.8" customHeight="1" spans="1:4">
      <c r="A172" s="44" t="s">
        <v>292</v>
      </c>
      <c r="B172" s="97">
        <v>1117</v>
      </c>
      <c r="C172" s="84">
        <v>1170</v>
      </c>
      <c r="D172" s="47">
        <f t="shared" ref="D172:D190" si="10">C172/B172</f>
        <v>1.04744852282901</v>
      </c>
    </row>
    <row r="173" ht="22.8" customHeight="1" spans="1:4">
      <c r="A173" s="48" t="s">
        <v>293</v>
      </c>
      <c r="B173" s="98">
        <v>1117</v>
      </c>
      <c r="C173" s="86">
        <v>1170</v>
      </c>
      <c r="D173" s="47">
        <f t="shared" si="10"/>
        <v>1.04744852282901</v>
      </c>
    </row>
    <row r="174" ht="22.8" customHeight="1" spans="1:4">
      <c r="A174" s="99" t="s">
        <v>294</v>
      </c>
      <c r="B174" s="97">
        <v>44</v>
      </c>
      <c r="C174" s="84">
        <v>50</v>
      </c>
      <c r="D174" s="47">
        <f t="shared" si="10"/>
        <v>1.13636363636364</v>
      </c>
    </row>
    <row r="175" ht="22.8" customHeight="1" spans="1:4">
      <c r="A175" s="96" t="s">
        <v>295</v>
      </c>
      <c r="B175" s="98">
        <v>44</v>
      </c>
      <c r="C175" s="86">
        <v>50</v>
      </c>
      <c r="D175" s="47">
        <f t="shared" si="10"/>
        <v>1.13636363636364</v>
      </c>
    </row>
    <row r="176" ht="22.8" customHeight="1" spans="1:4">
      <c r="A176" s="44" t="s">
        <v>296</v>
      </c>
      <c r="B176" s="97">
        <v>251</v>
      </c>
      <c r="C176" s="84">
        <v>280</v>
      </c>
      <c r="D176" s="47">
        <f t="shared" si="10"/>
        <v>1.11553784860558</v>
      </c>
    </row>
    <row r="177" ht="22.8" customHeight="1" spans="1:4">
      <c r="A177" s="48" t="s">
        <v>297</v>
      </c>
      <c r="B177" s="98">
        <v>251</v>
      </c>
      <c r="C177" s="86">
        <v>280</v>
      </c>
      <c r="D177" s="47">
        <f t="shared" si="10"/>
        <v>1.11553784860558</v>
      </c>
    </row>
    <row r="178" ht="22.8" customHeight="1" spans="1:4">
      <c r="A178" s="99" t="s">
        <v>298</v>
      </c>
      <c r="B178" s="97">
        <v>11</v>
      </c>
      <c r="C178" s="51"/>
      <c r="D178" s="47">
        <f t="shared" si="10"/>
        <v>0</v>
      </c>
    </row>
    <row r="179" ht="22.8" customHeight="1" spans="1:4">
      <c r="A179" s="96" t="s">
        <v>299</v>
      </c>
      <c r="B179" s="98">
        <v>11</v>
      </c>
      <c r="C179" s="51"/>
      <c r="D179" s="47">
        <f t="shared" si="10"/>
        <v>0</v>
      </c>
    </row>
    <row r="180" ht="22.8" customHeight="1" spans="1:4">
      <c r="A180" s="44" t="s">
        <v>300</v>
      </c>
      <c r="B180" s="97">
        <v>8</v>
      </c>
      <c r="C180" s="81"/>
      <c r="D180" s="47">
        <f t="shared" si="10"/>
        <v>0</v>
      </c>
    </row>
    <row r="181" ht="22.8" customHeight="1" spans="1:4">
      <c r="A181" s="48" t="s">
        <v>301</v>
      </c>
      <c r="B181" s="98">
        <v>8</v>
      </c>
      <c r="C181" s="51"/>
      <c r="D181" s="47">
        <f t="shared" si="10"/>
        <v>0</v>
      </c>
    </row>
    <row r="182" ht="22.8" customHeight="1" spans="1:4">
      <c r="A182" s="44" t="s">
        <v>302</v>
      </c>
      <c r="B182" s="97">
        <v>1898</v>
      </c>
      <c r="C182" s="84">
        <v>6357</v>
      </c>
      <c r="D182" s="47">
        <f t="shared" si="10"/>
        <v>3.34931506849315</v>
      </c>
    </row>
    <row r="183" ht="22.8" customHeight="1" spans="1:4">
      <c r="A183" s="44" t="s">
        <v>303</v>
      </c>
      <c r="B183" s="97">
        <v>148</v>
      </c>
      <c r="C183" s="84">
        <v>117</v>
      </c>
      <c r="D183" s="47">
        <f t="shared" si="10"/>
        <v>0.790540540540541</v>
      </c>
    </row>
    <row r="184" ht="22.8" customHeight="1" spans="1:4">
      <c r="A184" s="48" t="s">
        <v>138</v>
      </c>
      <c r="B184" s="98">
        <v>147</v>
      </c>
      <c r="C184" s="51">
        <v>117</v>
      </c>
      <c r="D184" s="47">
        <f t="shared" si="10"/>
        <v>0.795918367346939</v>
      </c>
    </row>
    <row r="185" ht="22.8" customHeight="1" spans="1:4">
      <c r="A185" s="96" t="s">
        <v>304</v>
      </c>
      <c r="B185" s="98">
        <v>1</v>
      </c>
      <c r="C185" s="51"/>
      <c r="D185" s="47">
        <f t="shared" si="10"/>
        <v>0</v>
      </c>
    </row>
    <row r="186" ht="22.8" customHeight="1" spans="1:4">
      <c r="A186" s="99" t="s">
        <v>305</v>
      </c>
      <c r="B186" s="97">
        <v>273</v>
      </c>
      <c r="C186" s="84">
        <v>4750</v>
      </c>
      <c r="D186" s="47">
        <f t="shared" si="10"/>
        <v>17.3992673992674</v>
      </c>
    </row>
    <row r="187" ht="22.8" customHeight="1" spans="1:4">
      <c r="A187" s="74" t="s">
        <v>306</v>
      </c>
      <c r="B187" s="97">
        <v>68</v>
      </c>
      <c r="C187" s="51">
        <v>4750</v>
      </c>
      <c r="D187" s="47">
        <f t="shared" si="10"/>
        <v>69.8529411764706</v>
      </c>
    </row>
    <row r="188" ht="22.8" customHeight="1" spans="1:4">
      <c r="A188" s="96" t="s">
        <v>307</v>
      </c>
      <c r="B188" s="98">
        <v>205</v>
      </c>
      <c r="C188" s="51"/>
      <c r="D188" s="47">
        <f t="shared" si="10"/>
        <v>0</v>
      </c>
    </row>
    <row r="189" ht="22.8" customHeight="1" spans="1:4">
      <c r="A189" s="44" t="s">
        <v>308</v>
      </c>
      <c r="B189" s="97">
        <v>415</v>
      </c>
      <c r="C189" s="84">
        <v>200</v>
      </c>
      <c r="D189" s="47">
        <f t="shared" si="10"/>
        <v>0.481927710843373</v>
      </c>
    </row>
    <row r="190" ht="22.8" customHeight="1" spans="1:4">
      <c r="A190" s="48" t="s">
        <v>309</v>
      </c>
      <c r="B190" s="98">
        <v>390</v>
      </c>
      <c r="C190" s="86">
        <v>200</v>
      </c>
      <c r="D190" s="47">
        <f t="shared" si="10"/>
        <v>0.512820512820513</v>
      </c>
    </row>
    <row r="191" ht="22.8" customHeight="1" spans="1:4">
      <c r="A191" s="48" t="s">
        <v>310</v>
      </c>
      <c r="B191" s="98">
        <v>25</v>
      </c>
      <c r="C191" s="86"/>
      <c r="D191" s="47"/>
    </row>
    <row r="192" ht="22.8" customHeight="1" spans="1:4">
      <c r="A192" s="99" t="s">
        <v>311</v>
      </c>
      <c r="B192" s="97">
        <v>1</v>
      </c>
      <c r="C192" s="51"/>
      <c r="D192" s="47">
        <f t="shared" ref="D192:D209" si="11">C192/B192</f>
        <v>0</v>
      </c>
    </row>
    <row r="193" ht="22.8" customHeight="1" spans="1:4">
      <c r="A193" s="96" t="s">
        <v>312</v>
      </c>
      <c r="B193" s="98">
        <v>1</v>
      </c>
      <c r="C193" s="51"/>
      <c r="D193" s="47">
        <f t="shared" si="11"/>
        <v>0</v>
      </c>
    </row>
    <row r="194" ht="22.8" customHeight="1" spans="1:4">
      <c r="A194" s="99" t="s">
        <v>313</v>
      </c>
      <c r="B194" s="97">
        <v>998</v>
      </c>
      <c r="C194" s="84">
        <v>1290</v>
      </c>
      <c r="D194" s="47">
        <f t="shared" si="11"/>
        <v>1.29258517034068</v>
      </c>
    </row>
    <row r="195" ht="22.8" customHeight="1" spans="1:4">
      <c r="A195" s="74" t="s">
        <v>314</v>
      </c>
      <c r="B195" s="97">
        <v>998</v>
      </c>
      <c r="C195" s="86">
        <v>1290</v>
      </c>
      <c r="D195" s="47">
        <f t="shared" si="11"/>
        <v>1.29258517034068</v>
      </c>
    </row>
    <row r="196" ht="22.8" customHeight="1" spans="1:4">
      <c r="A196" s="44" t="s">
        <v>315</v>
      </c>
      <c r="B196" s="45">
        <v>63</v>
      </c>
      <c r="C196" s="81"/>
      <c r="D196" s="47">
        <f t="shared" si="11"/>
        <v>0</v>
      </c>
    </row>
    <row r="197" ht="22.8" customHeight="1" spans="1:4">
      <c r="A197" s="48" t="s">
        <v>316</v>
      </c>
      <c r="B197" s="50">
        <v>63</v>
      </c>
      <c r="C197" s="51"/>
      <c r="D197" s="47">
        <f t="shared" si="11"/>
        <v>0</v>
      </c>
    </row>
    <row r="198" ht="22.8" customHeight="1" spans="1:4">
      <c r="A198" s="44" t="s">
        <v>317</v>
      </c>
      <c r="B198" s="97">
        <v>27726</v>
      </c>
      <c r="C198" s="84">
        <v>32304</v>
      </c>
      <c r="D198" s="47">
        <f t="shared" si="11"/>
        <v>1.1651157758061</v>
      </c>
    </row>
    <row r="199" ht="22.8" customHeight="1" spans="1:4">
      <c r="A199" s="44" t="s">
        <v>318</v>
      </c>
      <c r="B199" s="97">
        <v>7286</v>
      </c>
      <c r="C199" s="84">
        <v>5145</v>
      </c>
      <c r="D199" s="47">
        <f t="shared" si="11"/>
        <v>0.706148778479275</v>
      </c>
    </row>
    <row r="200" ht="22.8" customHeight="1" spans="1:4">
      <c r="A200" s="48" t="s">
        <v>319</v>
      </c>
      <c r="B200" s="98">
        <v>269</v>
      </c>
      <c r="C200" s="86">
        <v>248</v>
      </c>
      <c r="D200" s="47">
        <f t="shared" si="11"/>
        <v>0.921933085501859</v>
      </c>
    </row>
    <row r="201" ht="22.8" customHeight="1" spans="1:4">
      <c r="A201" s="48" t="s">
        <v>320</v>
      </c>
      <c r="B201" s="98">
        <v>10</v>
      </c>
      <c r="C201" s="51"/>
      <c r="D201" s="47">
        <f t="shared" si="11"/>
        <v>0</v>
      </c>
    </row>
    <row r="202" ht="22.8" customHeight="1" spans="1:4">
      <c r="A202" s="48" t="s">
        <v>321</v>
      </c>
      <c r="B202" s="98">
        <v>7007</v>
      </c>
      <c r="C202" s="86">
        <v>4897</v>
      </c>
      <c r="D202" s="47">
        <f t="shared" si="11"/>
        <v>0.698872556015413</v>
      </c>
    </row>
    <row r="203" ht="22.8" customHeight="1" spans="1:4">
      <c r="A203" s="44" t="s">
        <v>322</v>
      </c>
      <c r="B203" s="97">
        <v>11831</v>
      </c>
      <c r="C203" s="84">
        <v>19189</v>
      </c>
      <c r="D203" s="47">
        <f t="shared" si="11"/>
        <v>1.62192545008875</v>
      </c>
    </row>
    <row r="204" ht="22.8" customHeight="1" spans="1:4">
      <c r="A204" s="48" t="s">
        <v>323</v>
      </c>
      <c r="B204" s="98">
        <v>9405</v>
      </c>
      <c r="C204" s="86">
        <v>6543</v>
      </c>
      <c r="D204" s="47">
        <f t="shared" si="11"/>
        <v>0.695693779904306</v>
      </c>
    </row>
    <row r="205" ht="22.8" customHeight="1" spans="1:4">
      <c r="A205" s="48" t="s">
        <v>324</v>
      </c>
      <c r="B205" s="98">
        <v>2426</v>
      </c>
      <c r="C205" s="86">
        <v>12646</v>
      </c>
      <c r="D205" s="47">
        <f t="shared" si="11"/>
        <v>5.21269579554823</v>
      </c>
    </row>
    <row r="206" ht="22.8" customHeight="1" spans="1:4">
      <c r="A206" s="44" t="s">
        <v>325</v>
      </c>
      <c r="B206" s="97">
        <v>6246</v>
      </c>
      <c r="C206" s="84">
        <v>5727</v>
      </c>
      <c r="D206" s="47">
        <f t="shared" si="11"/>
        <v>0.916906820365034</v>
      </c>
    </row>
    <row r="207" ht="22.8" customHeight="1" spans="1:4">
      <c r="A207" s="48" t="s">
        <v>326</v>
      </c>
      <c r="B207" s="98">
        <v>6246</v>
      </c>
      <c r="C207" s="86">
        <v>5727</v>
      </c>
      <c r="D207" s="47">
        <f t="shared" si="11"/>
        <v>0.916906820365034</v>
      </c>
    </row>
    <row r="208" ht="22.8" customHeight="1" spans="1:4">
      <c r="A208" s="99" t="s">
        <v>327</v>
      </c>
      <c r="B208" s="97">
        <v>15</v>
      </c>
      <c r="C208" s="51"/>
      <c r="D208" s="47">
        <f t="shared" si="11"/>
        <v>0</v>
      </c>
    </row>
    <row r="209" ht="22.8" customHeight="1" spans="1:4">
      <c r="A209" s="96" t="s">
        <v>327</v>
      </c>
      <c r="B209" s="98">
        <v>15</v>
      </c>
      <c r="C209" s="51"/>
      <c r="D209" s="47">
        <f t="shared" si="11"/>
        <v>0</v>
      </c>
    </row>
    <row r="210" ht="22.8" customHeight="1" spans="1:4">
      <c r="A210" s="70" t="s">
        <v>328</v>
      </c>
      <c r="B210" s="50">
        <v>2348</v>
      </c>
      <c r="C210" s="84">
        <v>2243</v>
      </c>
      <c r="D210" s="47"/>
    </row>
    <row r="211" ht="22.8" customHeight="1" spans="1:4">
      <c r="A211" s="74" t="s">
        <v>329</v>
      </c>
      <c r="B211" s="50">
        <v>2348</v>
      </c>
      <c r="C211" s="86">
        <v>2243</v>
      </c>
      <c r="D211" s="47"/>
    </row>
    <row r="212" ht="22.8" customHeight="1" spans="1:4">
      <c r="A212" s="44" t="s">
        <v>330</v>
      </c>
      <c r="B212" s="97">
        <v>9005</v>
      </c>
      <c r="C212" s="84">
        <v>18404</v>
      </c>
      <c r="D212" s="47">
        <f>C212/B212</f>
        <v>2.04375347029428</v>
      </c>
    </row>
    <row r="213" ht="22.8" customHeight="1" spans="1:4">
      <c r="A213" s="44" t="s">
        <v>331</v>
      </c>
      <c r="B213" s="97">
        <v>3837</v>
      </c>
      <c r="C213" s="84">
        <v>3801</v>
      </c>
      <c r="D213" s="47">
        <f>C213/B213</f>
        <v>0.99061767005473</v>
      </c>
    </row>
    <row r="214" ht="22.8" customHeight="1" spans="1:4">
      <c r="A214" s="48" t="s">
        <v>138</v>
      </c>
      <c r="B214" s="98">
        <v>34</v>
      </c>
      <c r="C214" s="86">
        <v>37</v>
      </c>
      <c r="D214" s="47">
        <f>C214/B214</f>
        <v>1.08823529411765</v>
      </c>
    </row>
    <row r="215" ht="22.8" customHeight="1" spans="1:4">
      <c r="A215" s="48" t="s">
        <v>332</v>
      </c>
      <c r="B215" s="98">
        <v>169</v>
      </c>
      <c r="C215" s="86">
        <v>110</v>
      </c>
      <c r="D215" s="47">
        <f>C215/B215</f>
        <v>0.650887573964497</v>
      </c>
    </row>
    <row r="216" ht="22.8" customHeight="1" spans="1:4">
      <c r="A216" s="96" t="s">
        <v>333</v>
      </c>
      <c r="B216" s="98">
        <v>751</v>
      </c>
      <c r="C216" s="86">
        <v>780</v>
      </c>
      <c r="D216" s="47">
        <f>C216/B216</f>
        <v>1.03861517976032</v>
      </c>
    </row>
    <row r="217" ht="22.8" customHeight="1" spans="1:4">
      <c r="A217" s="74" t="s">
        <v>334</v>
      </c>
      <c r="B217" s="98"/>
      <c r="C217" s="86">
        <v>960</v>
      </c>
      <c r="D217" s="47"/>
    </row>
    <row r="218" ht="22.8" customHeight="1" spans="1:4">
      <c r="A218" s="74" t="s">
        <v>335</v>
      </c>
      <c r="B218" s="98">
        <v>44</v>
      </c>
      <c r="C218" s="51"/>
      <c r="D218" s="47">
        <f t="shared" ref="D218:D233" si="12">C218/B218</f>
        <v>0</v>
      </c>
    </row>
    <row r="219" ht="22.8" customHeight="1" spans="1:4">
      <c r="A219" s="96" t="s">
        <v>336</v>
      </c>
      <c r="B219" s="98">
        <v>59</v>
      </c>
      <c r="C219" s="51"/>
      <c r="D219" s="47">
        <f t="shared" si="12"/>
        <v>0</v>
      </c>
    </row>
    <row r="220" ht="22.8" customHeight="1" spans="1:4">
      <c r="A220" s="96" t="s">
        <v>337</v>
      </c>
      <c r="B220" s="98">
        <v>71</v>
      </c>
      <c r="C220" s="51"/>
      <c r="D220" s="47">
        <f t="shared" si="12"/>
        <v>0</v>
      </c>
    </row>
    <row r="221" ht="22.8" customHeight="1" spans="1:4">
      <c r="A221" s="96" t="s">
        <v>338</v>
      </c>
      <c r="B221" s="98">
        <v>454</v>
      </c>
      <c r="C221" s="51"/>
      <c r="D221" s="47">
        <f t="shared" si="12"/>
        <v>0</v>
      </c>
    </row>
    <row r="222" ht="22.8" customHeight="1" spans="1:4">
      <c r="A222" s="48" t="s">
        <v>339</v>
      </c>
      <c r="B222" s="98">
        <v>2255</v>
      </c>
      <c r="C222" s="86">
        <v>1914</v>
      </c>
      <c r="D222" s="47">
        <f t="shared" si="12"/>
        <v>0.848780487804878</v>
      </c>
    </row>
    <row r="223" ht="22.8" customHeight="1" spans="1:4">
      <c r="A223" s="44" t="s">
        <v>340</v>
      </c>
      <c r="B223" s="97">
        <v>394</v>
      </c>
      <c r="C223" s="84">
        <v>626</v>
      </c>
      <c r="D223" s="47">
        <f t="shared" si="12"/>
        <v>1.58883248730964</v>
      </c>
    </row>
    <row r="224" ht="22.8" customHeight="1" spans="1:4">
      <c r="A224" s="48" t="s">
        <v>341</v>
      </c>
      <c r="B224" s="98">
        <v>227</v>
      </c>
      <c r="C224" s="86">
        <v>263</v>
      </c>
      <c r="D224" s="47">
        <f t="shared" si="12"/>
        <v>1.15859030837004</v>
      </c>
    </row>
    <row r="225" ht="22.8" customHeight="1" spans="1:4">
      <c r="A225" s="96" t="s">
        <v>342</v>
      </c>
      <c r="B225" s="98">
        <v>29</v>
      </c>
      <c r="C225" s="51"/>
      <c r="D225" s="47">
        <f t="shared" si="12"/>
        <v>0</v>
      </c>
    </row>
    <row r="226" ht="22.8" customHeight="1" spans="1:4">
      <c r="A226" s="48" t="s">
        <v>343</v>
      </c>
      <c r="B226" s="100">
        <v>138</v>
      </c>
      <c r="C226" s="86">
        <v>363</v>
      </c>
      <c r="D226" s="47">
        <f t="shared" si="12"/>
        <v>2.6304347826087</v>
      </c>
    </row>
    <row r="227" ht="22.8" customHeight="1" spans="1:4">
      <c r="A227" s="44" t="s">
        <v>344</v>
      </c>
      <c r="B227" s="101">
        <v>1382</v>
      </c>
      <c r="C227" s="84">
        <v>10201</v>
      </c>
      <c r="D227" s="47">
        <f t="shared" si="12"/>
        <v>7.38133140376266</v>
      </c>
    </row>
    <row r="228" ht="22.8" customHeight="1" spans="1:4">
      <c r="A228" s="96" t="s">
        <v>345</v>
      </c>
      <c r="B228" s="102">
        <v>14</v>
      </c>
      <c r="C228" s="81"/>
      <c r="D228" s="47">
        <f t="shared" si="12"/>
        <v>0</v>
      </c>
    </row>
    <row r="229" ht="22.8" customHeight="1" spans="1:4">
      <c r="A229" s="96" t="s">
        <v>346</v>
      </c>
      <c r="B229" s="102">
        <v>211</v>
      </c>
      <c r="C229" s="81"/>
      <c r="D229" s="47">
        <f t="shared" si="12"/>
        <v>0</v>
      </c>
    </row>
    <row r="230" ht="22.8" customHeight="1" spans="1:4">
      <c r="A230" s="96" t="s">
        <v>347</v>
      </c>
      <c r="B230" s="102">
        <v>15</v>
      </c>
      <c r="C230" s="81"/>
      <c r="D230" s="47">
        <f t="shared" si="12"/>
        <v>0</v>
      </c>
    </row>
    <row r="231" ht="22.8" customHeight="1" spans="1:4">
      <c r="A231" s="96" t="s">
        <v>348</v>
      </c>
      <c r="B231" s="102">
        <v>4</v>
      </c>
      <c r="C231" s="81"/>
      <c r="D231" s="47">
        <f t="shared" si="12"/>
        <v>0</v>
      </c>
    </row>
    <row r="232" ht="22.8" customHeight="1" spans="1:4">
      <c r="A232" s="96" t="s">
        <v>349</v>
      </c>
      <c r="B232" s="102">
        <v>2</v>
      </c>
      <c r="C232" s="81"/>
      <c r="D232" s="47">
        <f t="shared" si="12"/>
        <v>0</v>
      </c>
    </row>
    <row r="233" ht="22.8" customHeight="1" spans="1:4">
      <c r="A233" s="96" t="s">
        <v>350</v>
      </c>
      <c r="B233" s="102">
        <v>5</v>
      </c>
      <c r="C233" s="81"/>
      <c r="D233" s="47">
        <f t="shared" si="12"/>
        <v>0</v>
      </c>
    </row>
    <row r="234" ht="22.8" customHeight="1" spans="1:4">
      <c r="A234" s="96" t="s">
        <v>351</v>
      </c>
      <c r="B234" s="102">
        <v>50</v>
      </c>
      <c r="C234" s="81"/>
      <c r="D234" s="47"/>
    </row>
    <row r="235" ht="22.8" customHeight="1" spans="1:4">
      <c r="A235" s="48" t="s">
        <v>352</v>
      </c>
      <c r="B235" s="98">
        <v>1081</v>
      </c>
      <c r="C235" s="51">
        <v>10201</v>
      </c>
      <c r="D235" s="47">
        <f t="shared" ref="D235:D250" si="13">C235/B235</f>
        <v>9.43663274745606</v>
      </c>
    </row>
    <row r="236" ht="22.8" customHeight="1" spans="1:4">
      <c r="A236" s="44" t="s">
        <v>353</v>
      </c>
      <c r="B236" s="97">
        <v>2092</v>
      </c>
      <c r="C236" s="84">
        <v>1902</v>
      </c>
      <c r="D236" s="47">
        <f t="shared" si="13"/>
        <v>0.909177820267686</v>
      </c>
    </row>
    <row r="237" ht="22.8" customHeight="1" spans="1:4">
      <c r="A237" s="48" t="s">
        <v>354</v>
      </c>
      <c r="B237" s="98">
        <v>2092</v>
      </c>
      <c r="C237" s="86">
        <v>1902</v>
      </c>
      <c r="D237" s="47">
        <f t="shared" si="13"/>
        <v>0.909177820267686</v>
      </c>
    </row>
    <row r="238" ht="22.8" customHeight="1" spans="1:4">
      <c r="A238" s="44" t="s">
        <v>355</v>
      </c>
      <c r="B238" s="97">
        <v>630</v>
      </c>
      <c r="C238" s="84">
        <v>690</v>
      </c>
      <c r="D238" s="47">
        <f t="shared" si="13"/>
        <v>1.0952380952381</v>
      </c>
    </row>
    <row r="239" ht="22.8" customHeight="1" spans="1:4">
      <c r="A239" s="48" t="s">
        <v>356</v>
      </c>
      <c r="B239" s="98">
        <v>40</v>
      </c>
      <c r="C239" s="86">
        <v>100</v>
      </c>
      <c r="D239" s="47">
        <f t="shared" si="13"/>
        <v>2.5</v>
      </c>
    </row>
    <row r="240" ht="22.8" customHeight="1" spans="1:4">
      <c r="A240" s="48" t="s">
        <v>357</v>
      </c>
      <c r="B240" s="98">
        <v>590</v>
      </c>
      <c r="C240" s="86">
        <v>590</v>
      </c>
      <c r="D240" s="47">
        <f t="shared" si="13"/>
        <v>1</v>
      </c>
    </row>
    <row r="241" ht="22.8" customHeight="1" spans="1:4">
      <c r="A241" s="44" t="s">
        <v>358</v>
      </c>
      <c r="B241" s="97">
        <v>498</v>
      </c>
      <c r="C241" s="84">
        <v>950</v>
      </c>
      <c r="D241" s="47">
        <f t="shared" si="13"/>
        <v>1.90763052208835</v>
      </c>
    </row>
    <row r="242" ht="22.8" customHeight="1" spans="1:4">
      <c r="A242" s="48" t="s">
        <v>359</v>
      </c>
      <c r="B242" s="98">
        <v>94</v>
      </c>
      <c r="C242" s="86">
        <v>150</v>
      </c>
      <c r="D242" s="47">
        <f t="shared" si="13"/>
        <v>1.59574468085106</v>
      </c>
    </row>
    <row r="243" ht="22.8" customHeight="1" spans="1:4">
      <c r="A243" s="48" t="s">
        <v>360</v>
      </c>
      <c r="B243" s="98">
        <v>29</v>
      </c>
      <c r="C243" s="51"/>
      <c r="D243" s="47">
        <f t="shared" si="13"/>
        <v>0</v>
      </c>
    </row>
    <row r="244" ht="22.8" customHeight="1" spans="1:4">
      <c r="A244" s="96" t="s">
        <v>361</v>
      </c>
      <c r="B244" s="98">
        <v>375</v>
      </c>
      <c r="C244" s="86">
        <v>800</v>
      </c>
      <c r="D244" s="47">
        <f t="shared" si="13"/>
        <v>2.13333333333333</v>
      </c>
    </row>
    <row r="245" ht="22.8" customHeight="1" spans="1:4">
      <c r="A245" s="44" t="s">
        <v>362</v>
      </c>
      <c r="B245" s="97">
        <v>158</v>
      </c>
      <c r="C245" s="81">
        <v>160</v>
      </c>
      <c r="D245" s="47">
        <f t="shared" si="13"/>
        <v>1.0126582278481</v>
      </c>
    </row>
    <row r="246" ht="22.8" customHeight="1" spans="1:4">
      <c r="A246" s="48" t="s">
        <v>363</v>
      </c>
      <c r="B246" s="98">
        <v>158</v>
      </c>
      <c r="C246" s="86">
        <v>160</v>
      </c>
      <c r="D246" s="47">
        <f t="shared" si="13"/>
        <v>1.0126582278481</v>
      </c>
    </row>
    <row r="247" ht="22.8" customHeight="1" spans="1:4">
      <c r="A247" s="22" t="s">
        <v>364</v>
      </c>
      <c r="B247" s="97">
        <v>14</v>
      </c>
      <c r="C247" s="81">
        <v>74</v>
      </c>
      <c r="D247" s="47">
        <f t="shared" si="13"/>
        <v>5.28571428571429</v>
      </c>
    </row>
    <row r="248" ht="22.8" customHeight="1" spans="1:4">
      <c r="A248" s="25" t="s">
        <v>365</v>
      </c>
      <c r="B248" s="98">
        <v>14</v>
      </c>
      <c r="C248" s="51">
        <v>74</v>
      </c>
      <c r="D248" s="47">
        <f t="shared" si="13"/>
        <v>5.28571428571429</v>
      </c>
    </row>
    <row r="249" ht="22.8" customHeight="1" spans="1:4">
      <c r="A249" s="44" t="s">
        <v>366</v>
      </c>
      <c r="B249" s="97">
        <v>1906</v>
      </c>
      <c r="C249" s="84">
        <v>2731</v>
      </c>
      <c r="D249" s="47">
        <f t="shared" si="13"/>
        <v>1.43284365162644</v>
      </c>
    </row>
    <row r="250" ht="22.8" customHeight="1" spans="1:4">
      <c r="A250" s="44" t="s">
        <v>367</v>
      </c>
      <c r="B250" s="97">
        <v>1314</v>
      </c>
      <c r="C250" s="84">
        <v>1037</v>
      </c>
      <c r="D250" s="47">
        <f t="shared" si="13"/>
        <v>0.789193302891933</v>
      </c>
    </row>
    <row r="251" ht="22.8" customHeight="1" spans="1:4">
      <c r="A251" s="48" t="s">
        <v>368</v>
      </c>
      <c r="B251" s="97">
        <v>114</v>
      </c>
      <c r="C251" s="84"/>
      <c r="D251" s="47"/>
    </row>
    <row r="252" ht="22.8" customHeight="1" spans="1:4">
      <c r="A252" s="48" t="s">
        <v>369</v>
      </c>
      <c r="B252" s="97">
        <v>41</v>
      </c>
      <c r="C252" s="84"/>
      <c r="D252" s="47"/>
    </row>
    <row r="253" ht="22.8" customHeight="1" spans="1:4">
      <c r="A253" s="48" t="s">
        <v>370</v>
      </c>
      <c r="B253" s="98">
        <v>129</v>
      </c>
      <c r="C253" s="86">
        <v>16</v>
      </c>
      <c r="D253" s="47">
        <f>C253/B253</f>
        <v>0.124031007751938</v>
      </c>
    </row>
    <row r="254" ht="22.8" customHeight="1" spans="1:4">
      <c r="A254" s="48" t="s">
        <v>371</v>
      </c>
      <c r="B254" s="98">
        <v>898</v>
      </c>
      <c r="C254" s="86">
        <v>1021</v>
      </c>
      <c r="D254" s="47">
        <f>C254/B254</f>
        <v>1.1369710467706</v>
      </c>
    </row>
    <row r="255" ht="22.8" customHeight="1" spans="1:4">
      <c r="A255" s="48" t="s">
        <v>372</v>
      </c>
      <c r="B255" s="98">
        <v>132</v>
      </c>
      <c r="C255" s="51"/>
      <c r="D255" s="47">
        <f>C255/B255</f>
        <v>0</v>
      </c>
    </row>
    <row r="256" ht="22.8" customHeight="1" spans="1:4">
      <c r="A256" s="22" t="s">
        <v>373</v>
      </c>
      <c r="B256" s="97">
        <v>552</v>
      </c>
      <c r="C256" s="51"/>
      <c r="D256" s="47"/>
    </row>
    <row r="257" ht="22.8" customHeight="1" spans="1:4">
      <c r="A257" s="25" t="s">
        <v>374</v>
      </c>
      <c r="B257" s="98">
        <v>552</v>
      </c>
      <c r="C257" s="51"/>
      <c r="D257" s="47"/>
    </row>
    <row r="258" ht="22.8" customHeight="1" spans="1:4">
      <c r="A258" s="44" t="s">
        <v>375</v>
      </c>
      <c r="B258" s="97">
        <v>40</v>
      </c>
      <c r="C258" s="84">
        <v>1694</v>
      </c>
      <c r="D258" s="47">
        <f t="shared" ref="D258:D283" si="14">C258/B258</f>
        <v>42.35</v>
      </c>
    </row>
    <row r="259" ht="22.8" customHeight="1" spans="1:4">
      <c r="A259" s="25" t="s">
        <v>376</v>
      </c>
      <c r="B259" s="98">
        <v>2</v>
      </c>
      <c r="C259" s="84"/>
      <c r="D259" s="47">
        <f t="shared" si="14"/>
        <v>0</v>
      </c>
    </row>
    <row r="260" ht="22.8" customHeight="1" spans="1:4">
      <c r="A260" s="48" t="s">
        <v>377</v>
      </c>
      <c r="B260" s="98">
        <v>38</v>
      </c>
      <c r="C260" s="86">
        <v>1694</v>
      </c>
      <c r="D260" s="47">
        <f t="shared" si="14"/>
        <v>44.5789473684211</v>
      </c>
    </row>
    <row r="261" ht="22.8" customHeight="1" spans="1:4">
      <c r="A261" s="44" t="s">
        <v>378</v>
      </c>
      <c r="B261" s="97">
        <v>5635</v>
      </c>
      <c r="C261" s="84">
        <v>7800</v>
      </c>
      <c r="D261" s="47">
        <f t="shared" si="14"/>
        <v>1.38420585625555</v>
      </c>
    </row>
    <row r="262" ht="22.8" customHeight="1" spans="1:4">
      <c r="A262" s="44" t="s">
        <v>379</v>
      </c>
      <c r="B262" s="97">
        <v>2570</v>
      </c>
      <c r="C262" s="84">
        <v>3800</v>
      </c>
      <c r="D262" s="47">
        <f t="shared" si="14"/>
        <v>1.47859922178988</v>
      </c>
    </row>
    <row r="263" ht="22.8" customHeight="1" spans="1:4">
      <c r="A263" s="48" t="s">
        <v>380</v>
      </c>
      <c r="B263" s="98">
        <v>2570</v>
      </c>
      <c r="C263" s="86">
        <v>3800</v>
      </c>
      <c r="D263" s="47">
        <f t="shared" si="14"/>
        <v>1.47859922178988</v>
      </c>
    </row>
    <row r="264" ht="22.8" customHeight="1" spans="1:4">
      <c r="A264" s="44" t="s">
        <v>381</v>
      </c>
      <c r="B264" s="97">
        <v>2950</v>
      </c>
      <c r="C264" s="84">
        <v>4000</v>
      </c>
      <c r="D264" s="47">
        <f t="shared" si="14"/>
        <v>1.35593220338983</v>
      </c>
    </row>
    <row r="265" ht="22.8" customHeight="1" spans="1:4">
      <c r="A265" s="48" t="s">
        <v>382</v>
      </c>
      <c r="B265" s="98">
        <v>755</v>
      </c>
      <c r="C265" s="51"/>
      <c r="D265" s="47">
        <f t="shared" si="14"/>
        <v>0</v>
      </c>
    </row>
    <row r="266" ht="22.8" customHeight="1" spans="1:4">
      <c r="A266" s="48" t="s">
        <v>383</v>
      </c>
      <c r="B266" s="98">
        <v>2195</v>
      </c>
      <c r="C266" s="86">
        <v>4000</v>
      </c>
      <c r="D266" s="47">
        <f t="shared" si="14"/>
        <v>1.82232346241458</v>
      </c>
    </row>
    <row r="267" ht="22.8" customHeight="1" spans="1:4">
      <c r="A267" s="44" t="s">
        <v>384</v>
      </c>
      <c r="B267" s="97">
        <v>115</v>
      </c>
      <c r="C267" s="81"/>
      <c r="D267" s="47">
        <f t="shared" si="14"/>
        <v>0</v>
      </c>
    </row>
    <row r="268" ht="22.8" customHeight="1" spans="1:4">
      <c r="A268" s="48" t="s">
        <v>385</v>
      </c>
      <c r="B268" s="98">
        <v>115</v>
      </c>
      <c r="C268" s="51"/>
      <c r="D268" s="47">
        <f t="shared" si="14"/>
        <v>0</v>
      </c>
    </row>
    <row r="269" ht="22.8" customHeight="1" spans="1:4">
      <c r="A269" s="44" t="s">
        <v>386</v>
      </c>
      <c r="B269" s="97">
        <v>691</v>
      </c>
      <c r="C269" s="84">
        <v>1400</v>
      </c>
      <c r="D269" s="47">
        <f t="shared" si="14"/>
        <v>2.0260492040521</v>
      </c>
    </row>
    <row r="270" ht="22.8" customHeight="1" spans="1:4">
      <c r="A270" s="44" t="s">
        <v>387</v>
      </c>
      <c r="B270" s="97">
        <v>691</v>
      </c>
      <c r="C270" s="84">
        <v>500</v>
      </c>
      <c r="D270" s="47">
        <f t="shared" si="14"/>
        <v>0.723589001447178</v>
      </c>
    </row>
    <row r="271" ht="22.8" customHeight="1" spans="1:4">
      <c r="A271" s="48" t="s">
        <v>388</v>
      </c>
      <c r="B271" s="98">
        <v>365</v>
      </c>
      <c r="C271" s="51">
        <v>500</v>
      </c>
      <c r="D271" s="47">
        <f t="shared" si="14"/>
        <v>1.36986301369863</v>
      </c>
    </row>
    <row r="272" ht="22.8" customHeight="1" spans="1:4">
      <c r="A272" s="44" t="s">
        <v>389</v>
      </c>
      <c r="B272" s="97">
        <v>162</v>
      </c>
      <c r="C272" s="84">
        <v>900</v>
      </c>
      <c r="D272" s="47">
        <f t="shared" si="14"/>
        <v>5.55555555555556</v>
      </c>
    </row>
    <row r="273" ht="22.8" customHeight="1" spans="1:4">
      <c r="A273" s="48" t="s">
        <v>390</v>
      </c>
      <c r="B273" s="98">
        <v>162</v>
      </c>
      <c r="C273" s="86">
        <v>900</v>
      </c>
      <c r="D273" s="47">
        <f t="shared" si="14"/>
        <v>5.55555555555556</v>
      </c>
    </row>
    <row r="274" ht="22.8" customHeight="1" spans="1:4">
      <c r="A274" s="44" t="s">
        <v>391</v>
      </c>
      <c r="B274" s="97">
        <v>164</v>
      </c>
      <c r="C274" s="81"/>
      <c r="D274" s="47">
        <f t="shared" si="14"/>
        <v>0</v>
      </c>
    </row>
    <row r="275" ht="22.8" customHeight="1" spans="1:4">
      <c r="A275" s="48" t="s">
        <v>392</v>
      </c>
      <c r="B275" s="98">
        <v>4</v>
      </c>
      <c r="C275" s="81"/>
      <c r="D275" s="47">
        <f t="shared" si="14"/>
        <v>0</v>
      </c>
    </row>
    <row r="276" ht="22.8" customHeight="1" spans="1:4">
      <c r="A276" s="48" t="s">
        <v>393</v>
      </c>
      <c r="B276" s="98">
        <v>160</v>
      </c>
      <c r="C276" s="51"/>
      <c r="D276" s="47">
        <f t="shared" si="14"/>
        <v>0</v>
      </c>
    </row>
    <row r="277" ht="22.8" customHeight="1" spans="1:4">
      <c r="A277" s="44" t="s">
        <v>394</v>
      </c>
      <c r="B277" s="97">
        <v>704</v>
      </c>
      <c r="C277" s="81">
        <v>800</v>
      </c>
      <c r="D277" s="47">
        <f t="shared" si="14"/>
        <v>1.13636363636364</v>
      </c>
    </row>
    <row r="278" ht="22.8" customHeight="1" spans="1:4">
      <c r="A278" s="44" t="s">
        <v>395</v>
      </c>
      <c r="B278" s="97">
        <v>704</v>
      </c>
      <c r="C278" s="81">
        <v>800</v>
      </c>
      <c r="D278" s="47">
        <f t="shared" si="14"/>
        <v>1.13636363636364</v>
      </c>
    </row>
    <row r="279" ht="22.8" customHeight="1" spans="1:4">
      <c r="A279" s="48" t="s">
        <v>396</v>
      </c>
      <c r="B279" s="98">
        <v>704</v>
      </c>
      <c r="C279" s="51">
        <v>800</v>
      </c>
      <c r="D279" s="47">
        <f t="shared" si="14"/>
        <v>1.13636363636364</v>
      </c>
    </row>
    <row r="280" ht="22.8" customHeight="1" spans="1:4">
      <c r="A280" s="44" t="s">
        <v>397</v>
      </c>
      <c r="B280" s="97">
        <v>461</v>
      </c>
      <c r="C280" s="84">
        <v>390</v>
      </c>
      <c r="D280" s="47">
        <f t="shared" si="14"/>
        <v>0.845986984815618</v>
      </c>
    </row>
    <row r="281" ht="22.8" customHeight="1" spans="1:4">
      <c r="A281" s="44" t="s">
        <v>398</v>
      </c>
      <c r="B281" s="97">
        <v>461</v>
      </c>
      <c r="C281" s="84">
        <v>390</v>
      </c>
      <c r="D281" s="47">
        <f t="shared" si="14"/>
        <v>0.845986984815618</v>
      </c>
    </row>
    <row r="282" ht="22.8" customHeight="1" spans="1:4">
      <c r="A282" s="48" t="s">
        <v>138</v>
      </c>
      <c r="B282" s="50">
        <v>203</v>
      </c>
      <c r="C282" s="86">
        <v>390</v>
      </c>
      <c r="D282" s="47">
        <f t="shared" si="14"/>
        <v>1.92118226600985</v>
      </c>
    </row>
    <row r="283" ht="22.8" customHeight="1" spans="1:4">
      <c r="A283" s="48" t="s">
        <v>399</v>
      </c>
      <c r="B283" s="95">
        <v>13</v>
      </c>
      <c r="C283" s="51"/>
      <c r="D283" s="47">
        <f t="shared" si="14"/>
        <v>0</v>
      </c>
    </row>
    <row r="284" ht="22.8" customHeight="1" spans="1:4">
      <c r="A284" s="48" t="s">
        <v>400</v>
      </c>
      <c r="B284" s="95">
        <v>4</v>
      </c>
      <c r="C284" s="51"/>
      <c r="D284" s="47">
        <f t="shared" ref="D284:D317" si="15">C284/B284</f>
        <v>0</v>
      </c>
    </row>
    <row r="285" ht="22.8" customHeight="1" spans="1:4">
      <c r="A285" s="48" t="s">
        <v>401</v>
      </c>
      <c r="B285" s="50">
        <v>241</v>
      </c>
      <c r="C285" s="51"/>
      <c r="D285" s="47">
        <f t="shared" si="15"/>
        <v>0</v>
      </c>
    </row>
    <row r="286" ht="22.8" customHeight="1" spans="1:4">
      <c r="A286" s="44" t="s">
        <v>402</v>
      </c>
      <c r="B286" s="97">
        <v>7282</v>
      </c>
      <c r="C286" s="84">
        <v>9237</v>
      </c>
      <c r="D286" s="47">
        <f t="shared" si="15"/>
        <v>1.26847020049437</v>
      </c>
    </row>
    <row r="287" ht="22.8" customHeight="1" spans="1:4">
      <c r="A287" s="44" t="s">
        <v>403</v>
      </c>
      <c r="B287" s="97">
        <v>5659</v>
      </c>
      <c r="C287" s="84">
        <v>6618</v>
      </c>
      <c r="D287" s="47">
        <f t="shared" si="15"/>
        <v>1.16946456971196</v>
      </c>
    </row>
    <row r="288" ht="22.8" customHeight="1" spans="1:4">
      <c r="A288" s="48" t="s">
        <v>404</v>
      </c>
      <c r="B288" s="98">
        <v>3237</v>
      </c>
      <c r="C288" s="86">
        <v>3000</v>
      </c>
      <c r="D288" s="47">
        <f t="shared" si="15"/>
        <v>0.92678405931418</v>
      </c>
    </row>
    <row r="289" ht="22.8" customHeight="1" spans="1:4">
      <c r="A289" s="48" t="s">
        <v>405</v>
      </c>
      <c r="B289" s="50">
        <v>253</v>
      </c>
      <c r="C289" s="86">
        <v>818</v>
      </c>
      <c r="D289" s="47">
        <f t="shared" si="15"/>
        <v>3.23320158102767</v>
      </c>
    </row>
    <row r="290" ht="22.8" customHeight="1" spans="1:4">
      <c r="A290" s="96" t="s">
        <v>406</v>
      </c>
      <c r="B290" s="98">
        <v>1007</v>
      </c>
      <c r="C290" s="51"/>
      <c r="D290" s="47">
        <f t="shared" si="15"/>
        <v>0</v>
      </c>
    </row>
    <row r="291" ht="22.8" customHeight="1" spans="1:4">
      <c r="A291" s="96" t="s">
        <v>407</v>
      </c>
      <c r="B291" s="98">
        <v>41</v>
      </c>
      <c r="C291" s="51"/>
      <c r="D291" s="47">
        <f t="shared" si="15"/>
        <v>0</v>
      </c>
    </row>
    <row r="292" ht="22.8" customHeight="1" spans="1:4">
      <c r="A292" s="48" t="s">
        <v>408</v>
      </c>
      <c r="B292" s="98">
        <v>368</v>
      </c>
      <c r="C292" s="86">
        <v>1200</v>
      </c>
      <c r="D292" s="47">
        <f t="shared" si="15"/>
        <v>3.26086956521739</v>
      </c>
    </row>
    <row r="293" ht="22.8" customHeight="1" spans="1:4">
      <c r="A293" s="48" t="s">
        <v>409</v>
      </c>
      <c r="B293" s="98">
        <v>753</v>
      </c>
      <c r="C293" s="86">
        <v>1600</v>
      </c>
      <c r="D293" s="47">
        <f t="shared" si="15"/>
        <v>2.12483399734396</v>
      </c>
    </row>
    <row r="294" ht="22.8" customHeight="1" spans="1:4">
      <c r="A294" s="44" t="s">
        <v>410</v>
      </c>
      <c r="B294" s="97">
        <v>1623</v>
      </c>
      <c r="C294" s="84">
        <v>2619</v>
      </c>
      <c r="D294" s="47">
        <f t="shared" si="15"/>
        <v>1.61367837338262</v>
      </c>
    </row>
    <row r="295" ht="22.8" customHeight="1" spans="1:4">
      <c r="A295" s="48" t="s">
        <v>411</v>
      </c>
      <c r="B295" s="98">
        <v>1623</v>
      </c>
      <c r="C295" s="86">
        <v>2619</v>
      </c>
      <c r="D295" s="47">
        <f t="shared" si="15"/>
        <v>1.61367837338262</v>
      </c>
    </row>
    <row r="296" ht="22.8" customHeight="1" spans="1:4">
      <c r="A296" s="44" t="s">
        <v>412</v>
      </c>
      <c r="B296" s="97">
        <v>231</v>
      </c>
      <c r="C296" s="84">
        <v>200</v>
      </c>
      <c r="D296" s="47">
        <f t="shared" si="15"/>
        <v>0.865800865800866</v>
      </c>
    </row>
    <row r="297" ht="22.8" customHeight="1" spans="1:4">
      <c r="A297" s="70" t="s">
        <v>413</v>
      </c>
      <c r="B297" s="97">
        <v>200</v>
      </c>
      <c r="C297" s="84">
        <v>200</v>
      </c>
      <c r="D297" s="47">
        <f t="shared" si="15"/>
        <v>1</v>
      </c>
    </row>
    <row r="298" ht="22.8" customHeight="1" spans="1:4">
      <c r="A298" s="74" t="s">
        <v>414</v>
      </c>
      <c r="B298" s="97">
        <v>200</v>
      </c>
      <c r="C298" s="86">
        <v>200</v>
      </c>
      <c r="D298" s="47">
        <f t="shared" si="15"/>
        <v>1</v>
      </c>
    </row>
    <row r="299" ht="22.8" customHeight="1" spans="1:4">
      <c r="A299" s="44" t="s">
        <v>415</v>
      </c>
      <c r="B299" s="45">
        <v>31</v>
      </c>
      <c r="C299" s="81"/>
      <c r="D299" s="47">
        <f t="shared" si="15"/>
        <v>0</v>
      </c>
    </row>
    <row r="300" ht="22.8" customHeight="1" spans="1:4">
      <c r="A300" s="48" t="s">
        <v>416</v>
      </c>
      <c r="B300" s="50">
        <v>31</v>
      </c>
      <c r="C300" s="51"/>
      <c r="D300" s="47">
        <f t="shared" si="15"/>
        <v>0</v>
      </c>
    </row>
    <row r="301" ht="22.8" customHeight="1" spans="1:4">
      <c r="A301" s="44" t="s">
        <v>417</v>
      </c>
      <c r="B301" s="97">
        <v>1208</v>
      </c>
      <c r="C301" s="81">
        <v>1360</v>
      </c>
      <c r="D301" s="47">
        <f t="shared" si="15"/>
        <v>1.12582781456954</v>
      </c>
    </row>
    <row r="302" ht="22.8" customHeight="1" spans="1:4">
      <c r="A302" s="44" t="s">
        <v>418</v>
      </c>
      <c r="B302" s="97">
        <v>185</v>
      </c>
      <c r="C302" s="81">
        <v>152</v>
      </c>
      <c r="D302" s="47">
        <f t="shared" si="15"/>
        <v>0.821621621621622</v>
      </c>
    </row>
    <row r="303" ht="22.8" customHeight="1" spans="1:4">
      <c r="A303" s="48" t="s">
        <v>138</v>
      </c>
      <c r="B303" s="98">
        <v>48</v>
      </c>
      <c r="C303" s="51"/>
      <c r="D303" s="47">
        <f t="shared" si="15"/>
        <v>0</v>
      </c>
    </row>
    <row r="304" ht="22.8" customHeight="1" spans="1:4">
      <c r="A304" s="48" t="s">
        <v>419</v>
      </c>
      <c r="B304" s="98">
        <v>8</v>
      </c>
      <c r="C304" s="51"/>
      <c r="D304" s="47">
        <f t="shared" si="15"/>
        <v>0</v>
      </c>
    </row>
    <row r="305" ht="22.8" customHeight="1" spans="1:4">
      <c r="A305" s="48" t="s">
        <v>420</v>
      </c>
      <c r="B305" s="98">
        <v>85</v>
      </c>
      <c r="C305" s="51">
        <v>72</v>
      </c>
      <c r="D305" s="47">
        <f t="shared" si="15"/>
        <v>0.847058823529412</v>
      </c>
    </row>
    <row r="306" ht="22.8" customHeight="1" spans="1:4">
      <c r="A306" s="48" t="s">
        <v>421</v>
      </c>
      <c r="B306" s="98">
        <v>3</v>
      </c>
      <c r="C306" s="51"/>
      <c r="D306" s="47">
        <f t="shared" si="15"/>
        <v>0</v>
      </c>
    </row>
    <row r="307" ht="22.8" customHeight="1" spans="1:4">
      <c r="A307" s="48" t="s">
        <v>422</v>
      </c>
      <c r="B307" s="98">
        <v>41</v>
      </c>
      <c r="C307" s="86">
        <v>80</v>
      </c>
      <c r="D307" s="47">
        <f t="shared" si="15"/>
        <v>1.95121951219512</v>
      </c>
    </row>
    <row r="308" ht="22.8" customHeight="1" spans="1:4">
      <c r="A308" s="44" t="s">
        <v>423</v>
      </c>
      <c r="B308" s="97">
        <v>906</v>
      </c>
      <c r="C308" s="84">
        <v>1208</v>
      </c>
      <c r="D308" s="47">
        <f t="shared" si="15"/>
        <v>1.33333333333333</v>
      </c>
    </row>
    <row r="309" ht="22.8" customHeight="1" spans="1:4">
      <c r="A309" s="48" t="s">
        <v>139</v>
      </c>
      <c r="B309" s="98">
        <v>523</v>
      </c>
      <c r="C309" s="51">
        <v>1208</v>
      </c>
      <c r="D309" s="47">
        <f t="shared" si="15"/>
        <v>2.30975143403442</v>
      </c>
    </row>
    <row r="310" ht="22.8" customHeight="1" spans="1:4">
      <c r="A310" s="48" t="s">
        <v>424</v>
      </c>
      <c r="B310" s="98">
        <v>259</v>
      </c>
      <c r="C310" s="51"/>
      <c r="D310" s="47">
        <f t="shared" si="15"/>
        <v>0</v>
      </c>
    </row>
    <row r="311" ht="22.8" customHeight="1" spans="1:4">
      <c r="A311" s="48" t="s">
        <v>425</v>
      </c>
      <c r="B311" s="98">
        <v>124</v>
      </c>
      <c r="C311" s="51"/>
      <c r="D311" s="47">
        <f t="shared" si="15"/>
        <v>0</v>
      </c>
    </row>
    <row r="312" ht="22.8" customHeight="1" spans="1:4">
      <c r="A312" s="44" t="s">
        <v>426</v>
      </c>
      <c r="B312" s="97">
        <v>57</v>
      </c>
      <c r="C312" s="51"/>
      <c r="D312" s="47">
        <f t="shared" si="15"/>
        <v>0</v>
      </c>
    </row>
    <row r="313" ht="22.8" customHeight="1" spans="1:4">
      <c r="A313" s="48" t="s">
        <v>427</v>
      </c>
      <c r="B313" s="98">
        <v>57</v>
      </c>
      <c r="C313" s="51"/>
      <c r="D313" s="47">
        <f t="shared" si="15"/>
        <v>0</v>
      </c>
    </row>
    <row r="314" ht="22.8" customHeight="1" spans="1:4">
      <c r="A314" s="44" t="s">
        <v>428</v>
      </c>
      <c r="B314" s="45">
        <v>18</v>
      </c>
      <c r="C314" s="81"/>
      <c r="D314" s="47"/>
    </row>
    <row r="315" ht="22.8" customHeight="1" spans="1:4">
      <c r="A315" s="48" t="s">
        <v>429</v>
      </c>
      <c r="B315" s="50">
        <v>18</v>
      </c>
      <c r="C315" s="51"/>
      <c r="D315" s="47"/>
    </row>
    <row r="316" ht="22.8" customHeight="1" spans="1:4">
      <c r="A316" s="44" t="s">
        <v>430</v>
      </c>
      <c r="B316" s="45"/>
      <c r="C316" s="84">
        <v>5000</v>
      </c>
      <c r="D316" s="47"/>
    </row>
    <row r="317" ht="22.8" customHeight="1" spans="1:4">
      <c r="A317" s="44" t="s">
        <v>431</v>
      </c>
      <c r="B317" s="45"/>
      <c r="C317" s="84">
        <v>5000</v>
      </c>
      <c r="D317" s="47"/>
    </row>
    <row r="318" ht="22.8" customHeight="1" spans="1:4">
      <c r="A318" s="48" t="s">
        <v>432</v>
      </c>
      <c r="B318" s="50"/>
      <c r="C318" s="86">
        <v>5000</v>
      </c>
      <c r="D318" s="47"/>
    </row>
    <row r="319" ht="22.8" customHeight="1" spans="1:4">
      <c r="A319" s="44" t="s">
        <v>433</v>
      </c>
      <c r="B319" s="45">
        <v>6981</v>
      </c>
      <c r="C319" s="81"/>
      <c r="D319" s="47">
        <f t="shared" ref="D319:D324" si="16">C319/B319</f>
        <v>0</v>
      </c>
    </row>
    <row r="320" ht="22.8" customHeight="1" spans="1:4">
      <c r="A320" s="44" t="s">
        <v>434</v>
      </c>
      <c r="B320" s="45">
        <v>6981</v>
      </c>
      <c r="C320" s="81"/>
      <c r="D320" s="47">
        <f t="shared" si="16"/>
        <v>0</v>
      </c>
    </row>
    <row r="321" ht="22.8" customHeight="1" spans="1:4">
      <c r="A321" s="48" t="s">
        <v>435</v>
      </c>
      <c r="B321" s="50">
        <v>6981</v>
      </c>
      <c r="C321" s="51"/>
      <c r="D321" s="47">
        <f t="shared" si="16"/>
        <v>0</v>
      </c>
    </row>
    <row r="322" ht="22.8" customHeight="1" spans="1:4">
      <c r="A322" s="44" t="s">
        <v>436</v>
      </c>
      <c r="B322" s="45">
        <v>6116</v>
      </c>
      <c r="C322" s="84">
        <v>5995</v>
      </c>
      <c r="D322" s="47">
        <f t="shared" si="16"/>
        <v>0.98021582733813</v>
      </c>
    </row>
    <row r="323" ht="22.8" customHeight="1" spans="1:4">
      <c r="A323" s="44" t="s">
        <v>437</v>
      </c>
      <c r="B323" s="45">
        <v>6116</v>
      </c>
      <c r="C323" s="84">
        <v>5995</v>
      </c>
      <c r="D323" s="47">
        <f t="shared" si="16"/>
        <v>0.98021582733813</v>
      </c>
    </row>
    <row r="324" ht="22.8" customHeight="1" spans="1:4">
      <c r="A324" s="48" t="s">
        <v>438</v>
      </c>
      <c r="B324" s="50">
        <v>6110</v>
      </c>
      <c r="C324" s="51">
        <v>5995</v>
      </c>
      <c r="D324" s="47">
        <f t="shared" si="16"/>
        <v>0.981178396072013</v>
      </c>
    </row>
    <row r="325" ht="22.8" customHeight="1" spans="1:4">
      <c r="A325" s="48" t="s">
        <v>439</v>
      </c>
      <c r="B325" s="50">
        <v>6</v>
      </c>
      <c r="C325" s="81"/>
      <c r="D325" s="47"/>
    </row>
  </sheetData>
  <autoFilter ref="A1:D325">
    <extLst/>
  </autoFilter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E20" sqref="E20"/>
    </sheetView>
  </sheetViews>
  <sheetFormatPr defaultColWidth="10" defaultRowHeight="13.5" outlineLevelCol="1"/>
  <cols>
    <col min="1" max="1" width="30.375" style="59" customWidth="1"/>
    <col min="2" max="2" width="40.125" style="59" customWidth="1"/>
    <col min="3" max="16382" width="10" style="59"/>
  </cols>
  <sheetData>
    <row r="1" s="59" customFormat="1" ht="16.35" customHeight="1" spans="1:1">
      <c r="A1" s="39" t="s">
        <v>440</v>
      </c>
    </row>
    <row r="2" s="59" customFormat="1" ht="39.1" customHeight="1" spans="1:2">
      <c r="A2" s="82" t="s">
        <v>441</v>
      </c>
      <c r="B2" s="82"/>
    </row>
    <row r="3" s="59" customFormat="1" ht="19.8" customHeight="1" spans="1:2">
      <c r="A3" s="64"/>
      <c r="B3" s="67" t="s">
        <v>35</v>
      </c>
    </row>
    <row r="4" s="59" customFormat="1" ht="39.1" customHeight="1" spans="1:2">
      <c r="A4" s="68" t="s">
        <v>84</v>
      </c>
      <c r="B4" s="68" t="s">
        <v>38</v>
      </c>
    </row>
    <row r="5" s="59" customFormat="1" ht="22.8" customHeight="1" spans="1:2">
      <c r="A5" s="68" t="s">
        <v>135</v>
      </c>
      <c r="B5" s="45">
        <v>198321.4</v>
      </c>
    </row>
    <row r="6" s="59" customFormat="1" ht="22.8" customHeight="1" spans="1:2">
      <c r="A6" s="70" t="s">
        <v>442</v>
      </c>
      <c r="B6" s="45">
        <v>169889.4</v>
      </c>
    </row>
    <row r="7" s="59" customFormat="1" ht="22.8" customHeight="1" spans="1:2">
      <c r="A7" s="74" t="s">
        <v>443</v>
      </c>
      <c r="B7" s="50">
        <v>169889.4</v>
      </c>
    </row>
    <row r="8" s="59" customFormat="1" ht="22.8" customHeight="1" spans="1:2">
      <c r="A8" s="70" t="s">
        <v>444</v>
      </c>
      <c r="B8" s="50">
        <v>64</v>
      </c>
    </row>
    <row r="9" s="59" customFormat="1" ht="22.8" customHeight="1" spans="1:2">
      <c r="A9" s="74" t="s">
        <v>445</v>
      </c>
      <c r="B9" s="92">
        <v>64</v>
      </c>
    </row>
    <row r="10" s="59" customFormat="1" ht="22.8" customHeight="1" spans="1:2">
      <c r="A10" s="70" t="s">
        <v>446</v>
      </c>
      <c r="B10" s="45">
        <v>452.4</v>
      </c>
    </row>
    <row r="11" s="59" customFormat="1" ht="22.8" customHeight="1" spans="1:2">
      <c r="A11" s="74" t="s">
        <v>447</v>
      </c>
      <c r="B11" s="50">
        <v>308</v>
      </c>
    </row>
    <row r="12" s="59" customFormat="1" ht="22.8" customHeight="1" spans="1:2">
      <c r="A12" s="74" t="s">
        <v>448</v>
      </c>
      <c r="B12" s="50">
        <v>144.4</v>
      </c>
    </row>
    <row r="13" s="59" customFormat="1" ht="22.8" customHeight="1" spans="1:2">
      <c r="A13" s="70" t="s">
        <v>449</v>
      </c>
      <c r="B13" s="45">
        <v>900.6</v>
      </c>
    </row>
    <row r="14" s="59" customFormat="1" ht="22.8" customHeight="1" spans="1:2">
      <c r="A14" s="74" t="s">
        <v>450</v>
      </c>
      <c r="B14" s="50">
        <v>900.6</v>
      </c>
    </row>
    <row r="15" s="59" customFormat="1" ht="22.8" customHeight="1" spans="1:2">
      <c r="A15" s="70" t="s">
        <v>451</v>
      </c>
      <c r="B15" s="45">
        <v>1005</v>
      </c>
    </row>
    <row r="16" s="59" customFormat="1" ht="22.8" customHeight="1" spans="1:2">
      <c r="A16" s="74" t="s">
        <v>452</v>
      </c>
      <c r="B16" s="50">
        <v>1005</v>
      </c>
    </row>
    <row r="17" s="59" customFormat="1" ht="22.8" customHeight="1" spans="1:2">
      <c r="A17" s="70" t="s">
        <v>453</v>
      </c>
      <c r="B17" s="45">
        <v>8600</v>
      </c>
    </row>
    <row r="18" s="59" customFormat="1" ht="22.8" customHeight="1" spans="1:2">
      <c r="A18" s="74" t="s">
        <v>454</v>
      </c>
      <c r="B18" s="50">
        <v>8600</v>
      </c>
    </row>
    <row r="19" s="59" customFormat="1" ht="22.8" customHeight="1" spans="1:2">
      <c r="A19" s="74" t="s">
        <v>455</v>
      </c>
      <c r="B19" s="92"/>
    </row>
    <row r="20" s="59" customFormat="1" ht="22.8" customHeight="1" spans="1:2">
      <c r="A20" s="70" t="s">
        <v>456</v>
      </c>
      <c r="B20" s="45">
        <v>5000</v>
      </c>
    </row>
    <row r="21" s="59" customFormat="1" ht="22.8" customHeight="1" spans="1:2">
      <c r="A21" s="74" t="s">
        <v>431</v>
      </c>
      <c r="B21" s="50">
        <v>5000</v>
      </c>
    </row>
    <row r="22" s="59" customFormat="1" ht="22.8" customHeight="1" spans="1:2">
      <c r="A22" s="70" t="s">
        <v>457</v>
      </c>
      <c r="B22" s="45">
        <v>12410</v>
      </c>
    </row>
    <row r="23" s="59" customFormat="1" ht="22.8" customHeight="1" spans="1:2">
      <c r="A23" s="74" t="s">
        <v>434</v>
      </c>
      <c r="B23" s="50">
        <v>12410</v>
      </c>
    </row>
  </sheetData>
  <mergeCells count="1">
    <mergeCell ref="A2:B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E7" sqref="E7"/>
    </sheetView>
  </sheetViews>
  <sheetFormatPr defaultColWidth="10" defaultRowHeight="13.5" outlineLevelRow="6" outlineLevelCol="3"/>
  <cols>
    <col min="1" max="1" width="51.2916666666667" customWidth="1"/>
    <col min="2" max="3" width="23.075" customWidth="1"/>
    <col min="4" max="4" width="11.3083333333333" customWidth="1"/>
    <col min="5" max="5" width="9.76666666666667" customWidth="1"/>
  </cols>
  <sheetData>
    <row r="1" ht="16.35" customHeight="1" spans="1:1">
      <c r="A1" s="39" t="s">
        <v>458</v>
      </c>
    </row>
    <row r="2" ht="39.1" customHeight="1" spans="1:4">
      <c r="A2" s="40" t="s">
        <v>459</v>
      </c>
      <c r="B2" s="40"/>
      <c r="C2" s="40"/>
      <c r="D2" s="40"/>
    </row>
    <row r="3" ht="19.8" customHeight="1" spans="1:4">
      <c r="A3" s="41"/>
      <c r="B3" s="41"/>
      <c r="C3" s="42" t="s">
        <v>35</v>
      </c>
      <c r="D3" s="42"/>
    </row>
    <row r="4" ht="39.1" customHeight="1" spans="1:4">
      <c r="A4" s="43" t="s">
        <v>84</v>
      </c>
      <c r="B4" s="43" t="s">
        <v>37</v>
      </c>
      <c r="C4" s="43" t="s">
        <v>38</v>
      </c>
      <c r="D4" s="43" t="s">
        <v>39</v>
      </c>
    </row>
    <row r="5" ht="26.05" customHeight="1" spans="1:4">
      <c r="A5" s="43" t="s">
        <v>460</v>
      </c>
      <c r="B5" s="48" t="s">
        <v>461</v>
      </c>
      <c r="C5" s="81">
        <v>0</v>
      </c>
      <c r="D5" s="44"/>
    </row>
    <row r="6" ht="26.05" customHeight="1" spans="1:4">
      <c r="A6" s="44" t="s">
        <v>462</v>
      </c>
      <c r="C6" s="81">
        <v>0</v>
      </c>
      <c r="D6" s="44"/>
    </row>
    <row r="7" ht="26.05" customHeight="1" spans="1:4">
      <c r="A7" s="44" t="s">
        <v>463</v>
      </c>
      <c r="B7" s="48"/>
      <c r="C7" s="51"/>
      <c r="D7" s="48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一般公共预算收入表（表一）</vt:lpstr>
      <vt:lpstr>一般公共预算支出表（表二）</vt:lpstr>
      <vt:lpstr>本级一般公共预算收入表（表三）</vt:lpstr>
      <vt:lpstr>本级一般公共预算支出表（表四）</vt:lpstr>
      <vt:lpstr>本级一般公共预算本级支出表（表五）</vt:lpstr>
      <vt:lpstr>本级一般公共预算基本支出（按经济分类）（表六）</vt:lpstr>
      <vt:lpstr>本级一般公共预算对下级的转移支付预算分项目（表七）</vt:lpstr>
      <vt:lpstr>本级一般公共预算对下级的转移支付预算分地区表（表八）</vt:lpstr>
      <vt:lpstr>地方政府一般债务限额和余额情况表（表十一）</vt:lpstr>
      <vt:lpstr>政府性基金收入预算表（表十二）</vt:lpstr>
      <vt:lpstr>政府性基金支出预算表（表十三）</vt:lpstr>
      <vt:lpstr>本级政府性基金收入预算表（表十四）</vt:lpstr>
      <vt:lpstr>本级政府性基金支出预算表（表十五）</vt:lpstr>
      <vt:lpstr>本级政府性基金预算对下级的转移支付预算分项目表(表十六)</vt:lpstr>
      <vt:lpstr>本级政府性基金预算对下级的转移支付预算分地区表(表十七）</vt:lpstr>
      <vt:lpstr>地方政府专项债务余额情况表（表十八）</vt:lpstr>
      <vt:lpstr>国有资本经营收入预算表（表十九）</vt:lpstr>
      <vt:lpstr>国有资本经营支出预算表（表二十）</vt:lpstr>
      <vt:lpstr>本级国有资本经营收入预算表（表二十一）</vt:lpstr>
      <vt:lpstr>本级国有资本经营支出预算表（表二十二）</vt:lpstr>
      <vt:lpstr>社会保险资金预算收支草案（表二十三）</vt:lpstr>
      <vt:lpstr>社会保险基金预算收入表（表二十四）</vt:lpstr>
      <vt:lpstr>社会保险基金预算支出表（表二十五）</vt:lpstr>
      <vt:lpstr>政府债务举借情况（表二十六）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SK1420816845</cp:lastModifiedBy>
  <dcterms:created xsi:type="dcterms:W3CDTF">2023-06-06T11:21:00Z</dcterms:created>
  <dcterms:modified xsi:type="dcterms:W3CDTF">2024-07-05T09:51:38Z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45CC3A664B5F4DF0BBA59F9E8D6E8962_13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